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ski\Desktop\"/>
    </mc:Choice>
  </mc:AlternateContent>
  <xr:revisionPtr revIDLastSave="0" documentId="13_ncr:1_{17B4F726-4F06-4591-B67C-DE500758C2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RCs" sheetId="1" r:id="rId1"/>
    <sheet name="Inactive QRCs" sheetId="2" r:id="rId2"/>
  </sheets>
  <definedNames>
    <definedName name="_xlnm._FilterDatabase" localSheetId="0" hidden="1">QRCs!$A$3:$AJ$215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30" i="2" l="1"/>
  <c r="O230" i="2"/>
  <c r="X230" i="2" s="1"/>
  <c r="AB229" i="2"/>
  <c r="O229" i="2"/>
  <c r="X229" i="2" s="1"/>
  <c r="AB228" i="2"/>
  <c r="Z228" i="2"/>
  <c r="Y228" i="2"/>
  <c r="X228" i="2"/>
  <c r="O228" i="2"/>
  <c r="W228" i="2" s="1"/>
  <c r="AA228" i="2" s="1"/>
  <c r="AB227" i="2"/>
  <c r="O227" i="2"/>
  <c r="Z227" i="2" s="1"/>
  <c r="AB226" i="2"/>
  <c r="O226" i="2"/>
  <c r="Z226" i="2" s="1"/>
  <c r="O225" i="2"/>
  <c r="Q225" i="2" s="1"/>
  <c r="Q230" i="2" l="1"/>
  <c r="Y230" i="2"/>
  <c r="Z230" i="2"/>
  <c r="W230" i="2"/>
  <c r="Z229" i="2"/>
  <c r="Q229" i="2"/>
  <c r="W229" i="2"/>
  <c r="Y229" i="2"/>
  <c r="Q228" i="2"/>
  <c r="Q227" i="2"/>
  <c r="W227" i="2"/>
  <c r="X227" i="2"/>
  <c r="Y227" i="2"/>
  <c r="Q226" i="2"/>
  <c r="X226" i="2"/>
  <c r="W226" i="2"/>
  <c r="Y226" i="2"/>
  <c r="O224" i="2"/>
  <c r="Q224" i="2" s="1"/>
  <c r="AA230" i="2" l="1"/>
  <c r="AA229" i="2"/>
  <c r="AA227" i="2"/>
  <c r="AA226" i="2"/>
  <c r="AB223" i="2" l="1"/>
  <c r="O223" i="2"/>
  <c r="Z223" i="2" s="1"/>
  <c r="X223" i="2" l="1"/>
  <c r="W223" i="2"/>
  <c r="Q223" i="2"/>
  <c r="Y223" i="2"/>
  <c r="AA223" i="2" l="1"/>
  <c r="AB222" i="2" l="1"/>
  <c r="O222" i="2"/>
  <c r="X222" i="2" s="1"/>
  <c r="AB221" i="2"/>
  <c r="O221" i="2"/>
  <c r="Y221" i="2" s="1"/>
  <c r="Z222" i="2" l="1"/>
  <c r="Y222" i="2"/>
  <c r="Q222" i="2"/>
  <c r="W222" i="2"/>
  <c r="AA222" i="2" s="1"/>
  <c r="Q221" i="2"/>
  <c r="Z221" i="2"/>
  <c r="W221" i="2"/>
  <c r="X221" i="2"/>
  <c r="AA221" i="2" l="1"/>
  <c r="AB220" i="2" l="1"/>
  <c r="O220" i="2"/>
  <c r="W220" i="2" s="1"/>
  <c r="O219" i="2"/>
  <c r="Q219" i="2" s="1"/>
  <c r="AB218" i="2"/>
  <c r="O218" i="2"/>
  <c r="Z218" i="2" s="1"/>
  <c r="O217" i="2"/>
  <c r="Q217" i="2" s="1"/>
  <c r="AB216" i="2"/>
  <c r="O216" i="2"/>
  <c r="Z216" i="2" s="1"/>
  <c r="AB215" i="2"/>
  <c r="O215" i="2"/>
  <c r="Z215" i="2" s="1"/>
  <c r="AB214" i="2"/>
  <c r="O214" i="2"/>
  <c r="W214" i="2" s="1"/>
  <c r="W216" i="2" l="1"/>
  <c r="W218" i="2"/>
  <c r="X218" i="2"/>
  <c r="X216" i="2"/>
  <c r="W215" i="2"/>
  <c r="X215" i="2"/>
  <c r="X214" i="2"/>
  <c r="X220" i="2"/>
  <c r="Y220" i="2"/>
  <c r="Q220" i="2"/>
  <c r="Z220" i="2"/>
  <c r="Y218" i="2"/>
  <c r="AA218" i="2" s="1"/>
  <c r="Q218" i="2"/>
  <c r="Y216" i="2"/>
  <c r="Q216" i="2"/>
  <c r="Y215" i="2"/>
  <c r="Q215" i="2"/>
  <c r="Y214" i="2"/>
  <c r="Q214" i="2"/>
  <c r="Z214" i="2"/>
  <c r="AB213" i="2"/>
  <c r="Z213" i="2"/>
  <c r="X213" i="2"/>
  <c r="Q213" i="2"/>
  <c r="O213" i="2"/>
  <c r="W213" i="2" s="1"/>
  <c r="AB212" i="2"/>
  <c r="O212" i="2"/>
  <c r="W212" i="2" s="1"/>
  <c r="AB211" i="2"/>
  <c r="O211" i="2"/>
  <c r="W211" i="2" s="1"/>
  <c r="AB210" i="2"/>
  <c r="O210" i="2"/>
  <c r="W210" i="2" s="1"/>
  <c r="AB209" i="2"/>
  <c r="O209" i="2"/>
  <c r="Z209" i="2" s="1"/>
  <c r="O208" i="2"/>
  <c r="Q208" i="2" s="1"/>
  <c r="AB207" i="2"/>
  <c r="W207" i="2"/>
  <c r="O207" i="2"/>
  <c r="Z207" i="2" s="1"/>
  <c r="AA220" i="2" l="1"/>
  <c r="X207" i="2"/>
  <c r="W209" i="2"/>
  <c r="X210" i="2"/>
  <c r="AA214" i="2"/>
  <c r="AA215" i="2"/>
  <c r="X209" i="2"/>
  <c r="AA216" i="2"/>
  <c r="Y213" i="2"/>
  <c r="AA213" i="2" s="1"/>
  <c r="X212" i="2"/>
  <c r="AA212" i="2" s="1"/>
  <c r="Y212" i="2"/>
  <c r="Q212" i="2"/>
  <c r="Z212" i="2"/>
  <c r="Y211" i="2"/>
  <c r="Q211" i="2"/>
  <c r="Z211" i="2"/>
  <c r="X211" i="2"/>
  <c r="AA211" i="2" s="1"/>
  <c r="Y210" i="2"/>
  <c r="Q210" i="2"/>
  <c r="Z210" i="2"/>
  <c r="Y209" i="2"/>
  <c r="AA209" i="2" s="1"/>
  <c r="Q209" i="2"/>
  <c r="Y207" i="2"/>
  <c r="AA207" i="2" s="1"/>
  <c r="Q207" i="2"/>
  <c r="O206" i="2"/>
  <c r="Q206" i="2" s="1"/>
  <c r="O205" i="2"/>
  <c r="Q205" i="2" s="1"/>
  <c r="O204" i="2"/>
  <c r="Q204" i="2" s="1"/>
  <c r="AB203" i="2"/>
  <c r="O203" i="2"/>
  <c r="Z203" i="2" s="1"/>
  <c r="O202" i="2"/>
  <c r="Q202" i="2" s="1"/>
  <c r="O201" i="2"/>
  <c r="Q201" i="2" s="1"/>
  <c r="O200" i="2"/>
  <c r="Q200" i="2" s="1"/>
  <c r="AB199" i="2"/>
  <c r="O199" i="2"/>
  <c r="Z199" i="2" s="1"/>
  <c r="W203" i="2" l="1"/>
  <c r="AA210" i="2"/>
  <c r="X203" i="2"/>
  <c r="AA203" i="2" s="1"/>
  <c r="Y203" i="2"/>
  <c r="Q203" i="2"/>
  <c r="X199" i="2"/>
  <c r="W199" i="2"/>
  <c r="Y199" i="2"/>
  <c r="Q199" i="2"/>
  <c r="AB198" i="2"/>
  <c r="O198" i="2"/>
  <c r="X198" i="2" s="1"/>
  <c r="AA199" i="2" l="1"/>
  <c r="Y198" i="2"/>
  <c r="Q198" i="2"/>
  <c r="Z198" i="2"/>
  <c r="W198" i="2"/>
  <c r="O197" i="2"/>
  <c r="Q197" i="2" s="1"/>
  <c r="O196" i="2"/>
  <c r="Q196" i="2" s="1"/>
  <c r="AB195" i="2"/>
  <c r="O195" i="2"/>
  <c r="W195" i="2" s="1"/>
  <c r="AA198" i="2" l="1"/>
  <c r="X195" i="2"/>
  <c r="Y195" i="2"/>
  <c r="Q195" i="2"/>
  <c r="Z195" i="2"/>
  <c r="AA195" i="2" l="1"/>
  <c r="AB194" i="2"/>
  <c r="O194" i="2"/>
  <c r="Z194" i="2" s="1"/>
  <c r="W194" i="2" l="1"/>
  <c r="X194" i="2"/>
  <c r="Y194" i="2"/>
  <c r="AA194" i="2" s="1"/>
  <c r="Q194" i="2"/>
  <c r="AB193" i="2"/>
  <c r="O193" i="2"/>
  <c r="Y193" i="2" s="1"/>
  <c r="Q193" i="2" l="1"/>
  <c r="W193" i="2"/>
  <c r="X193" i="2"/>
  <c r="Z193" i="2"/>
  <c r="AA193" i="2" l="1"/>
  <c r="AB192" i="2"/>
  <c r="O192" i="2"/>
  <c r="Z192" i="2" s="1"/>
  <c r="X192" i="2" l="1"/>
  <c r="W192" i="2"/>
  <c r="Y192" i="2"/>
  <c r="Q192" i="2"/>
  <c r="AA192" i="2" l="1"/>
  <c r="AB191" i="2"/>
  <c r="O191" i="2"/>
  <c r="Z191" i="2" s="1"/>
  <c r="W191" i="2" l="1"/>
  <c r="X191" i="2"/>
  <c r="Y191" i="2"/>
  <c r="Q191" i="2"/>
  <c r="AA191" i="2" l="1"/>
  <c r="AB190" i="2" l="1"/>
  <c r="O190" i="2"/>
  <c r="Z190" i="2" s="1"/>
  <c r="W190" i="2" l="1"/>
  <c r="X190" i="2"/>
  <c r="Y190" i="2"/>
  <c r="AA190" i="2" s="1"/>
  <c r="Q190" i="2"/>
  <c r="O189" i="2" l="1"/>
  <c r="AB188" i="2" l="1"/>
  <c r="O188" i="2"/>
  <c r="Z188" i="2" s="1"/>
  <c r="W188" i="2" l="1"/>
  <c r="X188" i="2"/>
  <c r="Y188" i="2"/>
  <c r="Q188" i="2"/>
  <c r="AB187" i="2"/>
  <c r="O187" i="2"/>
  <c r="Y187" i="2" s="1"/>
  <c r="Q187" i="2" l="1"/>
  <c r="W187" i="2"/>
  <c r="X187" i="2"/>
  <c r="AA188" i="2"/>
  <c r="Z187" i="2"/>
  <c r="AA187" i="2" l="1"/>
  <c r="AB186" i="2"/>
  <c r="O186" i="2"/>
  <c r="Z186" i="2" s="1"/>
  <c r="W186" i="2" l="1"/>
  <c r="X186" i="2"/>
  <c r="Y186" i="2"/>
  <c r="Q186" i="2"/>
  <c r="AB185" i="2"/>
  <c r="O185" i="2"/>
  <c r="X185" i="2" s="1"/>
  <c r="AA186" i="2" l="1"/>
  <c r="Y185" i="2"/>
  <c r="Q185" i="2"/>
  <c r="Z185" i="2"/>
  <c r="W185" i="2"/>
  <c r="AA185" i="2" l="1"/>
  <c r="AB184" i="2" l="1"/>
  <c r="O184" i="2"/>
  <c r="Z184" i="2" s="1"/>
  <c r="X184" i="2" l="1"/>
  <c r="W184" i="2"/>
  <c r="Y184" i="2"/>
  <c r="Q184" i="2"/>
  <c r="O183" i="2"/>
  <c r="Q183" i="2" s="1"/>
  <c r="AB182" i="2"/>
  <c r="O182" i="2"/>
  <c r="Y182" i="2" s="1"/>
  <c r="AB181" i="2"/>
  <c r="O181" i="2"/>
  <c r="W181" i="2" s="1"/>
  <c r="AB180" i="2"/>
  <c r="O180" i="2"/>
  <c r="Z180" i="2" s="1"/>
  <c r="W180" i="2" l="1"/>
  <c r="X180" i="2"/>
  <c r="AA184" i="2"/>
  <c r="Z182" i="2"/>
  <c r="W182" i="2"/>
  <c r="X182" i="2"/>
  <c r="Y181" i="2"/>
  <c r="Q181" i="2"/>
  <c r="Z181" i="2"/>
  <c r="X181" i="2"/>
  <c r="Y180" i="2"/>
  <c r="Q180" i="2"/>
  <c r="AB179" i="2"/>
  <c r="O179" i="2"/>
  <c r="Y179" i="2" s="1"/>
  <c r="X179" i="2" l="1"/>
  <c r="AA180" i="2"/>
  <c r="Z179" i="2"/>
  <c r="Q179" i="2"/>
  <c r="AA181" i="2"/>
  <c r="W179" i="2"/>
  <c r="AA182" i="2"/>
  <c r="AB178" i="2"/>
  <c r="O178" i="2"/>
  <c r="W178" i="2" s="1"/>
  <c r="X178" i="2" l="1"/>
  <c r="AA179" i="2"/>
  <c r="Y178" i="2"/>
  <c r="Q178" i="2"/>
  <c r="Z178" i="2"/>
  <c r="AB177" i="2"/>
  <c r="O177" i="2"/>
  <c r="W177" i="2" s="1"/>
  <c r="X177" i="2" l="1"/>
  <c r="AA178" i="2"/>
  <c r="Y177" i="2"/>
  <c r="Q177" i="2"/>
  <c r="Z177" i="2"/>
  <c r="AA177" i="2" l="1"/>
  <c r="AB176" i="2" l="1"/>
  <c r="O176" i="2"/>
  <c r="W176" i="2" s="1"/>
  <c r="X176" i="2" l="1"/>
  <c r="Y176" i="2"/>
  <c r="Q176" i="2"/>
  <c r="Z176" i="2"/>
  <c r="AA176" i="2" l="1"/>
  <c r="AB175" i="2" l="1"/>
  <c r="O175" i="2"/>
  <c r="X175" i="2" s="1"/>
  <c r="Y175" i="2" l="1"/>
  <c r="Q175" i="2"/>
  <c r="Z175" i="2"/>
  <c r="W175" i="2"/>
  <c r="AB174" i="2"/>
  <c r="O174" i="2"/>
  <c r="Z174" i="2" s="1"/>
  <c r="AA175" i="2" l="1"/>
  <c r="W174" i="2"/>
  <c r="X174" i="2"/>
  <c r="Y174" i="2"/>
  <c r="AA174" i="2" s="1"/>
  <c r="Q174" i="2"/>
  <c r="AB173" i="2"/>
  <c r="O173" i="2"/>
  <c r="W173" i="2" s="1"/>
  <c r="X173" i="2" l="1"/>
  <c r="Y173" i="2"/>
  <c r="Z173" i="2"/>
  <c r="Q173" i="2"/>
  <c r="AA173" i="2" l="1"/>
  <c r="O172" i="2" l="1"/>
  <c r="Q172" i="2" s="1"/>
  <c r="AB171" i="2" l="1"/>
  <c r="O171" i="2"/>
  <c r="W171" i="2" s="1"/>
  <c r="X171" i="2" l="1"/>
  <c r="Y171" i="2"/>
  <c r="Q171" i="2"/>
  <c r="Z171" i="2"/>
  <c r="AA171" i="2" l="1"/>
  <c r="O170" i="2" l="1"/>
  <c r="Q170" i="2" s="1"/>
  <c r="AB169" i="2" l="1"/>
  <c r="O169" i="2"/>
  <c r="Z169" i="2" s="1"/>
  <c r="X169" i="2" l="1"/>
  <c r="W169" i="2"/>
  <c r="Y169" i="2"/>
  <c r="Q169" i="2"/>
  <c r="AA169" i="2" l="1"/>
  <c r="AB168" i="2" l="1"/>
  <c r="O168" i="2"/>
  <c r="Z168" i="2" s="1"/>
  <c r="W168" i="2" l="1"/>
  <c r="X168" i="2"/>
  <c r="Y168" i="2"/>
  <c r="Q168" i="2"/>
  <c r="AA168" i="2" l="1"/>
  <c r="AB167" i="2"/>
  <c r="O167" i="2"/>
  <c r="Z167" i="2" s="1"/>
  <c r="W167" i="2" l="1"/>
  <c r="X167" i="2"/>
  <c r="Y167" i="2"/>
  <c r="Q167" i="2"/>
  <c r="O166" i="2"/>
  <c r="Q166" i="2" s="1"/>
  <c r="AA167" i="2" l="1"/>
  <c r="AB165" i="2"/>
  <c r="O165" i="2"/>
  <c r="X165" i="2" s="1"/>
  <c r="W165" i="2" l="1"/>
  <c r="Y165" i="2"/>
  <c r="Q165" i="2"/>
  <c r="Z165" i="2"/>
  <c r="AA165" i="2" l="1"/>
  <c r="AB164" i="2"/>
  <c r="O164" i="2"/>
  <c r="Z164" i="2" s="1"/>
  <c r="W164" i="2" l="1"/>
  <c r="X164" i="2"/>
  <c r="Y164" i="2"/>
  <c r="Q164" i="2"/>
  <c r="AA164" i="2" l="1"/>
  <c r="O163" i="2" l="1"/>
  <c r="Q163" i="2" s="1"/>
  <c r="AB162" i="2" l="1"/>
  <c r="O162" i="2"/>
  <c r="Z162" i="2" s="1"/>
  <c r="X162" i="2" l="1"/>
  <c r="W162" i="2"/>
  <c r="Y162" i="2"/>
  <c r="Q162" i="2"/>
  <c r="AA162" i="2" l="1"/>
  <c r="AB161" i="2" l="1"/>
  <c r="O161" i="2"/>
  <c r="Z161" i="2" s="1"/>
  <c r="AB160" i="2"/>
  <c r="O160" i="2"/>
  <c r="Z160" i="2" s="1"/>
  <c r="W160" i="2" l="1"/>
  <c r="W161" i="2"/>
  <c r="X160" i="2"/>
  <c r="X161" i="2"/>
  <c r="Y161" i="2"/>
  <c r="Q161" i="2"/>
  <c r="Y160" i="2"/>
  <c r="Q160" i="2"/>
  <c r="AA160" i="2" l="1"/>
  <c r="AA161" i="2"/>
  <c r="AB159" i="2" l="1"/>
  <c r="O159" i="2"/>
  <c r="W159" i="2" s="1"/>
  <c r="Y159" i="2" l="1"/>
  <c r="Q159" i="2"/>
  <c r="Z159" i="2"/>
  <c r="X159" i="2"/>
  <c r="AA159" i="2" l="1"/>
  <c r="AB158" i="2" l="1"/>
  <c r="O158" i="2"/>
  <c r="Z158" i="2" s="1"/>
  <c r="W158" i="2" l="1"/>
  <c r="X158" i="2"/>
  <c r="Y158" i="2"/>
  <c r="Q158" i="2"/>
  <c r="AA158" i="2" l="1"/>
  <c r="AB157" i="2" l="1"/>
  <c r="O157" i="2"/>
  <c r="Z157" i="2" s="1"/>
  <c r="W157" i="2" l="1"/>
  <c r="X157" i="2"/>
  <c r="Y157" i="2"/>
  <c r="Q157" i="2"/>
  <c r="AA157" i="2" l="1"/>
  <c r="AB155" i="2" l="1"/>
  <c r="O155" i="2"/>
  <c r="X155" i="2" s="1"/>
  <c r="Y155" i="2" l="1"/>
  <c r="Q155" i="2"/>
  <c r="Z155" i="2"/>
  <c r="W155" i="2"/>
  <c r="AB154" i="2"/>
  <c r="O154" i="2"/>
  <c r="Z154" i="2" s="1"/>
  <c r="W154" i="2" l="1"/>
  <c r="X154" i="2"/>
  <c r="AA155" i="2"/>
  <c r="Y154" i="2"/>
  <c r="Q154" i="2"/>
  <c r="O153" i="2"/>
  <c r="Q153" i="2" s="1"/>
  <c r="AA154" i="2" l="1"/>
  <c r="AB152" i="2" l="1"/>
  <c r="O152" i="2"/>
  <c r="X152" i="2" s="1"/>
  <c r="Y152" i="2" l="1"/>
  <c r="Q152" i="2"/>
  <c r="Z152" i="2"/>
  <c r="W152" i="2"/>
  <c r="AB151" i="2"/>
  <c r="O151" i="2"/>
  <c r="X151" i="2" s="1"/>
  <c r="AA152" i="2" l="1"/>
  <c r="Y151" i="2"/>
  <c r="Q151" i="2"/>
  <c r="Z151" i="2"/>
  <c r="W151" i="2"/>
  <c r="AB150" i="2"/>
  <c r="O150" i="2"/>
  <c r="X150" i="2" s="1"/>
  <c r="AA151" i="2" l="1"/>
  <c r="Y150" i="2"/>
  <c r="Q150" i="2"/>
  <c r="Z150" i="2"/>
  <c r="W150" i="2"/>
  <c r="AA150" i="2" l="1"/>
  <c r="AB149" i="2" l="1"/>
  <c r="O149" i="2"/>
  <c r="X149" i="2" s="1"/>
  <c r="Y149" i="2" l="1"/>
  <c r="Q149" i="2"/>
  <c r="Z149" i="2"/>
  <c r="W149" i="2"/>
  <c r="O148" i="2"/>
  <c r="Q148" i="2" s="1"/>
  <c r="AA149" i="2" l="1"/>
  <c r="AB147" i="2" l="1"/>
  <c r="O147" i="2"/>
  <c r="X147" i="2" s="1"/>
  <c r="Y147" i="2" l="1"/>
  <c r="Q147" i="2"/>
  <c r="Z147" i="2"/>
  <c r="W147" i="2"/>
  <c r="AA147" i="2" l="1"/>
  <c r="O146" i="2" l="1"/>
  <c r="Q146" i="2" s="1"/>
  <c r="O145" i="2"/>
  <c r="Q145" i="2" s="1"/>
  <c r="Z144" i="2" l="1"/>
  <c r="Y144" i="2"/>
  <c r="X144" i="2"/>
  <c r="W144" i="2"/>
  <c r="Q144" i="2"/>
  <c r="AA144" i="2" l="1"/>
  <c r="AB143" i="2" l="1"/>
  <c r="O143" i="2"/>
  <c r="Z143" i="2" s="1"/>
  <c r="W143" i="2" l="1"/>
  <c r="X143" i="2"/>
  <c r="Y143" i="2"/>
  <c r="Q143" i="2"/>
  <c r="AA143" i="2" l="1"/>
  <c r="AB142" i="2"/>
  <c r="O142" i="2"/>
  <c r="X142" i="2" s="1"/>
  <c r="Y142" i="2" l="1"/>
  <c r="Q142" i="2"/>
  <c r="Z142" i="2"/>
  <c r="W142" i="2"/>
  <c r="AA142" i="2" l="1"/>
  <c r="AB141" i="2"/>
  <c r="O141" i="2"/>
  <c r="X141" i="2" s="1"/>
  <c r="Y141" i="2" l="1"/>
  <c r="Q141" i="2"/>
  <c r="Z141" i="2"/>
  <c r="W141" i="2"/>
  <c r="AA141" i="2" l="1"/>
  <c r="AB140" i="2" l="1"/>
  <c r="O140" i="2"/>
  <c r="Z140" i="2" s="1"/>
  <c r="W140" i="2" l="1"/>
  <c r="X140" i="2"/>
  <c r="Y140" i="2"/>
  <c r="Q140" i="2"/>
  <c r="AA140" i="2" l="1"/>
  <c r="AB139" i="2"/>
  <c r="O139" i="2"/>
  <c r="W139" i="2" s="1"/>
  <c r="X139" i="2" l="1"/>
  <c r="Y139" i="2"/>
  <c r="Q139" i="2"/>
  <c r="Z139" i="2"/>
  <c r="AA139" i="2" l="1"/>
  <c r="AB138" i="2"/>
  <c r="O138" i="2"/>
  <c r="W138" i="2" s="1"/>
  <c r="X138" i="2" l="1"/>
  <c r="Y138" i="2"/>
  <c r="Q138" i="2"/>
  <c r="Z138" i="2"/>
  <c r="O137" i="2"/>
  <c r="Q137" i="2" s="1"/>
  <c r="AA138" i="2" l="1"/>
  <c r="AB135" i="2" l="1"/>
  <c r="O135" i="2"/>
  <c r="Y135" i="2" s="1"/>
  <c r="X135" i="2" l="1"/>
  <c r="Z135" i="2"/>
  <c r="Q135" i="2"/>
  <c r="W135" i="2"/>
  <c r="AB134" i="2"/>
  <c r="O134" i="2"/>
  <c r="W134" i="2" s="1"/>
  <c r="AA135" i="2" l="1"/>
  <c r="X134" i="2"/>
  <c r="Y134" i="2"/>
  <c r="Q134" i="2"/>
  <c r="Z134" i="2"/>
  <c r="AA134" i="2" l="1"/>
  <c r="AB133" i="2" l="1"/>
  <c r="O133" i="2"/>
  <c r="X133" i="2" s="1"/>
  <c r="W133" i="2" l="1"/>
  <c r="Z133" i="2"/>
  <c r="Q133" i="2"/>
  <c r="Y133" i="2"/>
  <c r="AB132" i="2"/>
  <c r="O132" i="2"/>
  <c r="W132" i="2" s="1"/>
  <c r="AA133" i="2" l="1"/>
  <c r="X132" i="2"/>
  <c r="Y132" i="2"/>
  <c r="Q132" i="2"/>
  <c r="Z132" i="2"/>
  <c r="AB131" i="2"/>
  <c r="O131" i="2"/>
  <c r="X131" i="2" s="1"/>
  <c r="W131" i="2" l="1"/>
  <c r="Z131" i="2"/>
  <c r="AA132" i="2"/>
  <c r="Q131" i="2"/>
  <c r="Y131" i="2"/>
  <c r="O130" i="2"/>
  <c r="W130" i="2" s="1"/>
  <c r="AB130" i="2"/>
  <c r="AA131" i="2" l="1"/>
  <c r="Z130" i="2"/>
  <c r="Q130" i="2"/>
  <c r="Y130" i="2"/>
  <c r="X130" i="2"/>
  <c r="AB129" i="2"/>
  <c r="O129" i="2"/>
  <c r="Z129" i="2" s="1"/>
  <c r="AB128" i="2"/>
  <c r="O128" i="2"/>
  <c r="X128" i="2" s="1"/>
  <c r="X129" i="2" l="1"/>
  <c r="W128" i="2"/>
  <c r="AA130" i="2"/>
  <c r="W129" i="2"/>
  <c r="Y129" i="2"/>
  <c r="Q129" i="2"/>
  <c r="Y128" i="2"/>
  <c r="Q128" i="2"/>
  <c r="Z128" i="2"/>
  <c r="AA129" i="2" l="1"/>
  <c r="AA128" i="2"/>
  <c r="O127" i="2" l="1"/>
  <c r="Q127" i="2" s="1"/>
  <c r="O126" i="2" l="1"/>
  <c r="Q126" i="2" s="1"/>
  <c r="AB126" i="2"/>
  <c r="Y126" i="2" l="1"/>
  <c r="X126" i="2"/>
  <c r="W126" i="2"/>
  <c r="Z126" i="2"/>
  <c r="AB125" i="2"/>
  <c r="O125" i="2"/>
  <c r="Y125" i="2" s="1"/>
  <c r="Z125" i="2" l="1"/>
  <c r="Q125" i="2"/>
  <c r="W125" i="2"/>
  <c r="X125" i="2"/>
  <c r="AA126" i="2"/>
  <c r="AA125" i="2" l="1"/>
  <c r="AB124" i="2" l="1"/>
  <c r="O124" i="2"/>
  <c r="Z124" i="2" s="1"/>
  <c r="AB123" i="2"/>
  <c r="O123" i="2"/>
  <c r="W123" i="2" s="1"/>
  <c r="W124" i="2" l="1"/>
  <c r="Q123" i="2"/>
  <c r="X123" i="2"/>
  <c r="X124" i="2"/>
  <c r="Y124" i="2"/>
  <c r="Q124" i="2"/>
  <c r="Y123" i="2"/>
  <c r="Z123" i="2"/>
  <c r="AA124" i="2" l="1"/>
  <c r="AA123" i="2"/>
  <c r="AB122" i="2" l="1"/>
  <c r="O122" i="2"/>
  <c r="Y122" i="2" s="1"/>
  <c r="W122" i="2" l="1"/>
  <c r="X122" i="2"/>
  <c r="Q122" i="2"/>
  <c r="Z122" i="2"/>
  <c r="AB121" i="2"/>
  <c r="O121" i="2"/>
  <c r="W121" i="2" s="1"/>
  <c r="AA122" i="2" l="1"/>
  <c r="X121" i="2"/>
  <c r="Y121" i="2"/>
  <c r="Q121" i="2"/>
  <c r="Z121" i="2"/>
  <c r="AA121" i="2" l="1"/>
  <c r="AB120" i="2"/>
  <c r="O120" i="2"/>
  <c r="Z120" i="2" s="1"/>
  <c r="W120" i="2" l="1"/>
  <c r="X120" i="2"/>
  <c r="Y120" i="2"/>
  <c r="Q120" i="2"/>
  <c r="AA120" i="2" l="1"/>
  <c r="AB119" i="2"/>
  <c r="O119" i="2"/>
  <c r="W119" i="2" s="1"/>
  <c r="Y119" i="2" l="1"/>
  <c r="Z119" i="2"/>
  <c r="X119" i="2"/>
  <c r="Q119" i="2"/>
  <c r="AB118" i="2"/>
  <c r="O118" i="2"/>
  <c r="W118" i="2" s="1"/>
  <c r="X118" i="2" l="1"/>
  <c r="AA119" i="2"/>
  <c r="Y118" i="2"/>
  <c r="Q118" i="2"/>
  <c r="Z118" i="2"/>
  <c r="AB117" i="2"/>
  <c r="O117" i="2"/>
  <c r="W117" i="2" s="1"/>
  <c r="X117" i="2" l="1"/>
  <c r="AA118" i="2"/>
  <c r="Y117" i="2"/>
  <c r="Q117" i="2"/>
  <c r="Z117" i="2"/>
  <c r="AA117" i="2" l="1"/>
  <c r="AB80" i="2"/>
  <c r="O80" i="2"/>
  <c r="W80" i="2" s="1"/>
  <c r="X80" i="2" l="1"/>
  <c r="Y80" i="2"/>
  <c r="Q80" i="2"/>
  <c r="Z80" i="2"/>
  <c r="AA80" i="2" l="1"/>
  <c r="O52" i="2" l="1"/>
  <c r="Q52" i="2" s="1"/>
  <c r="AB52" i="2"/>
  <c r="O19" i="2"/>
  <c r="W19" i="2" s="1"/>
  <c r="AB19" i="2"/>
  <c r="Y52" i="2" l="1"/>
  <c r="X52" i="2"/>
  <c r="Z19" i="2"/>
  <c r="Y19" i="2"/>
  <c r="W52" i="2"/>
  <c r="Q19" i="2"/>
  <c r="Z52" i="2"/>
  <c r="X19" i="2"/>
  <c r="AA19" i="2" l="1"/>
  <c r="AA52" i="2"/>
  <c r="O113" i="2" l="1"/>
  <c r="W113" i="2" s="1"/>
  <c r="AB114" i="2"/>
  <c r="O114" i="2"/>
  <c r="Y114" i="2" s="1"/>
  <c r="W114" i="2" l="1"/>
  <c r="X114" i="2"/>
  <c r="Q114" i="2"/>
  <c r="Q113" i="2"/>
  <c r="Z114" i="2"/>
  <c r="AA114" i="2" l="1"/>
  <c r="O27" i="2" l="1"/>
  <c r="Q27" i="2" s="1"/>
  <c r="AB57" i="2" l="1"/>
  <c r="O57" i="2"/>
  <c r="X57" i="2" s="1"/>
  <c r="Z57" i="2" l="1"/>
  <c r="Y57" i="2"/>
  <c r="Q57" i="2"/>
  <c r="W57" i="2"/>
  <c r="AA57" i="2" l="1"/>
  <c r="O44" i="2" l="1"/>
  <c r="W44" i="2" s="1"/>
  <c r="AB44" i="2"/>
  <c r="Y44" i="2" l="1"/>
  <c r="Q44" i="2"/>
  <c r="Z44" i="2"/>
  <c r="X44" i="2"/>
  <c r="AB58" i="2"/>
  <c r="O58" i="2"/>
  <c r="Y58" i="2" s="1"/>
  <c r="O82" i="2"/>
  <c r="Q82" i="2" s="1"/>
  <c r="AB82" i="2"/>
  <c r="AA44" i="2" l="1"/>
  <c r="Y82" i="2"/>
  <c r="Q58" i="2"/>
  <c r="X82" i="2"/>
  <c r="W58" i="2"/>
  <c r="X58" i="2"/>
  <c r="Z58" i="2"/>
  <c r="W82" i="2"/>
  <c r="Z82" i="2"/>
  <c r="O20" i="2"/>
  <c r="Q20" i="2" s="1"/>
  <c r="AA82" i="2" l="1"/>
  <c r="AA58" i="2"/>
  <c r="AB61" i="2" l="1"/>
  <c r="O61" i="2"/>
  <c r="Z61" i="2" s="1"/>
  <c r="X61" i="2" l="1"/>
  <c r="W61" i="2"/>
  <c r="Y61" i="2"/>
  <c r="Q61" i="2"/>
  <c r="O48" i="2"/>
  <c r="Q48" i="2" s="1"/>
  <c r="AB48" i="2"/>
  <c r="AA61" i="2" l="1"/>
  <c r="X48" i="2"/>
  <c r="W48" i="2"/>
  <c r="Y48" i="2"/>
  <c r="Z48" i="2"/>
  <c r="AA48" i="2" l="1"/>
  <c r="AB74" i="2"/>
  <c r="O74" i="2"/>
  <c r="Y74" i="2" s="1"/>
  <c r="O38" i="2"/>
  <c r="Q38" i="2" s="1"/>
  <c r="Z74" i="2" l="1"/>
  <c r="Q74" i="2"/>
  <c r="W74" i="2"/>
  <c r="X74" i="2"/>
  <c r="AA74" i="2" l="1"/>
  <c r="O9" i="2"/>
  <c r="Q9" i="2" s="1"/>
  <c r="O28" i="2" l="1"/>
  <c r="Q28" i="2" s="1"/>
  <c r="AB28" i="2"/>
  <c r="X28" i="2" l="1"/>
  <c r="Y28" i="2"/>
  <c r="W28" i="2"/>
  <c r="Z28" i="2"/>
  <c r="AA28" i="2" l="1"/>
  <c r="O111" i="2" l="1"/>
  <c r="Q111" i="2" s="1"/>
  <c r="O41" i="2" l="1"/>
  <c r="Q41" i="2" s="1"/>
  <c r="AB41" i="2"/>
  <c r="Y41" i="2" l="1"/>
  <c r="X41" i="2"/>
  <c r="W41" i="2"/>
  <c r="Z41" i="2"/>
  <c r="O72" i="2"/>
  <c r="Q72" i="2" s="1"/>
  <c r="AA41" i="2" l="1"/>
  <c r="O77" i="2"/>
  <c r="Q77" i="2" s="1"/>
  <c r="AB99" i="2" l="1"/>
  <c r="O99" i="2"/>
  <c r="W99" i="2" s="1"/>
  <c r="X99" i="2" l="1"/>
  <c r="Y99" i="2"/>
  <c r="Q99" i="2"/>
  <c r="Z99" i="2"/>
  <c r="AA99" i="2" l="1"/>
  <c r="AB47" i="2"/>
  <c r="O47" i="2"/>
  <c r="X47" i="2" s="1"/>
  <c r="Y47" i="2" l="1"/>
  <c r="Q47" i="2"/>
  <c r="Z47" i="2"/>
  <c r="W47" i="2"/>
  <c r="AA47" i="2" l="1"/>
  <c r="O8" i="2" l="1"/>
  <c r="Q8" i="2" s="1"/>
  <c r="AB8" i="2"/>
  <c r="Y8" i="2" l="1"/>
  <c r="X8" i="2"/>
  <c r="W8" i="2"/>
  <c r="Z8" i="2"/>
  <c r="AA8" i="2" l="1"/>
  <c r="O95" i="2"/>
  <c r="W95" i="2" s="1"/>
  <c r="AB95" i="2"/>
  <c r="Z95" i="2" l="1"/>
  <c r="Q95" i="2"/>
  <c r="Y95" i="2"/>
  <c r="X95" i="2"/>
  <c r="AA95" i="2" l="1"/>
  <c r="O71" i="2" l="1"/>
  <c r="Q71" i="2" s="1"/>
  <c r="O5" i="2"/>
  <c r="W5" i="2" s="1"/>
  <c r="AB5" i="2"/>
  <c r="Q5" i="2" l="1"/>
  <c r="Z5" i="2"/>
  <c r="Y5" i="2"/>
  <c r="X5" i="2"/>
  <c r="AA5" i="2" l="1"/>
  <c r="AB78" i="2" l="1"/>
  <c r="O78" i="2"/>
  <c r="Z78" i="2" s="1"/>
  <c r="X78" i="2" l="1"/>
  <c r="W78" i="2"/>
  <c r="Y78" i="2"/>
  <c r="Q78" i="2"/>
  <c r="O7" i="2"/>
  <c r="Q7" i="2" s="1"/>
  <c r="AB7" i="2"/>
  <c r="AA78" i="2" l="1"/>
  <c r="Y7" i="2"/>
  <c r="X7" i="2"/>
  <c r="W7" i="2"/>
  <c r="Z7" i="2"/>
  <c r="AA7" i="2" l="1"/>
  <c r="O13" i="2"/>
  <c r="W13" i="2" s="1"/>
  <c r="AB13" i="2"/>
  <c r="Q13" i="2" l="1"/>
  <c r="Z13" i="2"/>
  <c r="Y13" i="2"/>
  <c r="X13" i="2"/>
  <c r="AA13" i="2" l="1"/>
  <c r="AB65" i="2"/>
  <c r="O65" i="2"/>
  <c r="Z65" i="2" s="1"/>
  <c r="AB109" i="2"/>
  <c r="O109" i="2"/>
  <c r="X109" i="2" s="1"/>
  <c r="X65" i="2" l="1"/>
  <c r="W65" i="2"/>
  <c r="Y65" i="2"/>
  <c r="Q65" i="2"/>
  <c r="Y109" i="2"/>
  <c r="Q109" i="2"/>
  <c r="Z109" i="2"/>
  <c r="W109" i="2"/>
  <c r="AA65" i="2" l="1"/>
  <c r="AA109" i="2"/>
  <c r="AB60" i="2" l="1"/>
  <c r="O60" i="2"/>
  <c r="Y60" i="2" s="1"/>
  <c r="X60" i="2" l="1"/>
  <c r="Z60" i="2"/>
  <c r="Q60" i="2"/>
  <c r="W60" i="2"/>
  <c r="AA60" i="2" l="1"/>
  <c r="O103" i="2"/>
  <c r="X103" i="2" s="1"/>
  <c r="AB103" i="2"/>
  <c r="Q103" i="2" l="1"/>
  <c r="Z103" i="2"/>
  <c r="Y103" i="2"/>
  <c r="W103" i="2"/>
  <c r="AB81" i="2"/>
  <c r="O81" i="2"/>
  <c r="Y81" i="2" s="1"/>
  <c r="AB54" i="2"/>
  <c r="O54" i="2"/>
  <c r="Y54" i="2" s="1"/>
  <c r="AB68" i="2"/>
  <c r="O68" i="2"/>
  <c r="Y68" i="2" s="1"/>
  <c r="W81" i="2" l="1"/>
  <c r="AA103" i="2"/>
  <c r="X81" i="2"/>
  <c r="X54" i="2"/>
  <c r="X68" i="2"/>
  <c r="Z81" i="2"/>
  <c r="Q54" i="2"/>
  <c r="Q81" i="2"/>
  <c r="Z68" i="2"/>
  <c r="W54" i="2"/>
  <c r="Z54" i="2"/>
  <c r="Q68" i="2"/>
  <c r="W68" i="2"/>
  <c r="AA68" i="2" l="1"/>
  <c r="AA81" i="2"/>
  <c r="AA54" i="2"/>
  <c r="AB67" i="2"/>
  <c r="O67" i="2"/>
  <c r="Y67" i="2" s="1"/>
  <c r="AB63" i="2"/>
  <c r="O63" i="2"/>
  <c r="Y63" i="2" s="1"/>
  <c r="AB49" i="2"/>
  <c r="O49" i="2"/>
  <c r="Z49" i="2" s="1"/>
  <c r="X67" i="2" l="1"/>
  <c r="Z67" i="2"/>
  <c r="X63" i="2"/>
  <c r="Q67" i="2"/>
  <c r="Z63" i="2"/>
  <c r="W67" i="2"/>
  <c r="W49" i="2"/>
  <c r="Q63" i="2"/>
  <c r="X49" i="2"/>
  <c r="W63" i="2"/>
  <c r="Y49" i="2"/>
  <c r="Q49" i="2"/>
  <c r="AB40" i="2"/>
  <c r="O40" i="2"/>
  <c r="X40" i="2" s="1"/>
  <c r="AA67" i="2" l="1"/>
  <c r="AA63" i="2"/>
  <c r="AA49" i="2"/>
  <c r="Y40" i="2"/>
  <c r="Q40" i="2"/>
  <c r="Z40" i="2"/>
  <c r="W40" i="2"/>
  <c r="AA40" i="2" l="1"/>
  <c r="O31" i="2"/>
  <c r="X31" i="2" s="1"/>
  <c r="AB31" i="2"/>
  <c r="Q31" i="2" l="1"/>
  <c r="Z31" i="2"/>
  <c r="Y31" i="2"/>
  <c r="W31" i="2"/>
  <c r="AA31" i="2" l="1"/>
  <c r="AB16" i="2" l="1"/>
  <c r="O16" i="2"/>
  <c r="Y16" i="2" s="1"/>
  <c r="W16" i="2" l="1"/>
  <c r="Q16" i="2"/>
  <c r="X16" i="2"/>
  <c r="Z16" i="2"/>
  <c r="AA16" i="2" l="1"/>
  <c r="O91" i="2" l="1"/>
  <c r="X91" i="2" s="1"/>
  <c r="AB91" i="2"/>
  <c r="O90" i="2"/>
  <c r="W90" i="2" s="1"/>
  <c r="AB90" i="2"/>
  <c r="W91" i="2" l="1"/>
  <c r="Q91" i="2"/>
  <c r="Z91" i="2"/>
  <c r="Y90" i="2"/>
  <c r="Q90" i="2"/>
  <c r="Y91" i="2"/>
  <c r="Z90" i="2"/>
  <c r="X90" i="2"/>
  <c r="AB45" i="2"/>
  <c r="O45" i="2"/>
  <c r="W45" i="2" s="1"/>
  <c r="AA90" i="2" l="1"/>
  <c r="AA91" i="2"/>
  <c r="Y45" i="2"/>
  <c r="X45" i="2"/>
  <c r="Q45" i="2"/>
  <c r="Z45" i="2"/>
  <c r="O69" i="2"/>
  <c r="Q69" i="2" s="1"/>
  <c r="AA45" i="2" l="1"/>
  <c r="O25" i="2" l="1"/>
  <c r="Q25" i="2" s="1"/>
  <c r="AB25" i="2"/>
  <c r="Y25" i="2" l="1"/>
  <c r="W25" i="2"/>
  <c r="X25" i="2"/>
  <c r="Z25" i="2"/>
  <c r="O4" i="2"/>
  <c r="W4" i="2" s="1"/>
  <c r="AB4" i="2"/>
  <c r="Z4" i="2" l="1"/>
  <c r="X4" i="2"/>
  <c r="Y4" i="2"/>
  <c r="Q4" i="2"/>
  <c r="AA25" i="2"/>
  <c r="AB39" i="2"/>
  <c r="O39" i="2"/>
  <c r="Y39" i="2" s="1"/>
  <c r="AB104" i="2"/>
  <c r="O104" i="2"/>
  <c r="Y104" i="2" s="1"/>
  <c r="AA4" i="2" l="1"/>
  <c r="Z39" i="2"/>
  <c r="X104" i="2"/>
  <c r="W39" i="2"/>
  <c r="X39" i="2"/>
  <c r="Q39" i="2"/>
  <c r="Z104" i="2"/>
  <c r="W104" i="2"/>
  <c r="Q104" i="2"/>
  <c r="AA104" i="2" l="1"/>
  <c r="AA39" i="2"/>
  <c r="O108" i="2" l="1"/>
  <c r="Q108" i="2" s="1"/>
  <c r="AB108" i="2"/>
  <c r="Y108" i="2" l="1"/>
  <c r="X108" i="2"/>
  <c r="W108" i="2"/>
  <c r="Z108" i="2"/>
  <c r="AB64" i="2"/>
  <c r="O64" i="2"/>
  <c r="Y64" i="2" s="1"/>
  <c r="AA108" i="2" l="1"/>
  <c r="X64" i="2"/>
  <c r="Q64" i="2"/>
  <c r="W64" i="2"/>
  <c r="Z64" i="2"/>
  <c r="AA64" i="2" l="1"/>
  <c r="AB105" i="2" l="1"/>
  <c r="O105" i="2"/>
  <c r="Y105" i="2" s="1"/>
  <c r="W105" i="2" l="1"/>
  <c r="X105" i="2"/>
  <c r="Z105" i="2"/>
  <c r="Q105" i="2"/>
  <c r="O102" i="2"/>
  <c r="Q102" i="2" s="1"/>
  <c r="AA105" i="2" l="1"/>
  <c r="AB66" i="2"/>
  <c r="O66" i="2"/>
  <c r="X66" i="2" s="1"/>
  <c r="W66" i="2" l="1"/>
  <c r="Y66" i="2"/>
  <c r="Q66" i="2"/>
  <c r="Z66" i="2"/>
  <c r="AB34" i="2"/>
  <c r="O34" i="2"/>
  <c r="Y34" i="2" s="1"/>
  <c r="X34" i="2" l="1"/>
  <c r="Z34" i="2"/>
  <c r="Q34" i="2"/>
  <c r="AA66" i="2"/>
  <c r="W34" i="2"/>
  <c r="AA34" i="2" l="1"/>
  <c r="AB23" i="2" l="1"/>
  <c r="O23" i="2"/>
  <c r="X23" i="2" s="1"/>
  <c r="W23" i="2" l="1"/>
  <c r="Y23" i="2"/>
  <c r="Q23" i="2"/>
  <c r="Z23" i="2"/>
  <c r="AB55" i="2"/>
  <c r="O55" i="2"/>
  <c r="Z55" i="2" s="1"/>
  <c r="AA23" i="2" l="1"/>
  <c r="Q55" i="2"/>
  <c r="W55" i="2"/>
  <c r="X55" i="2"/>
  <c r="Y55" i="2"/>
  <c r="O15" i="2"/>
  <c r="X15" i="2" s="1"/>
  <c r="AB15" i="2"/>
  <c r="AA55" i="2" l="1"/>
  <c r="Z15" i="2"/>
  <c r="Q15" i="2"/>
  <c r="Y15" i="2"/>
  <c r="W15" i="2"/>
  <c r="AB101" i="2"/>
  <c r="O101" i="2"/>
  <c r="W101" i="2" s="1"/>
  <c r="AA15" i="2" l="1"/>
  <c r="X101" i="2"/>
  <c r="Y101" i="2"/>
  <c r="Q101" i="2"/>
  <c r="Z101" i="2"/>
  <c r="AA101" i="2" l="1"/>
  <c r="AB36" i="2"/>
  <c r="O36" i="2"/>
  <c r="Y36" i="2" s="1"/>
  <c r="X36" i="2" l="1"/>
  <c r="Z36" i="2"/>
  <c r="Q36" i="2"/>
  <c r="W36" i="2"/>
  <c r="O29" i="2"/>
  <c r="Q29" i="2" s="1"/>
  <c r="AB29" i="2"/>
  <c r="AA36" i="2" l="1"/>
  <c r="Z29" i="2"/>
  <c r="W29" i="2"/>
  <c r="Y29" i="2"/>
  <c r="X29" i="2"/>
  <c r="AA29" i="2" l="1"/>
  <c r="AB75" i="2" l="1"/>
  <c r="O75" i="2"/>
  <c r="Y75" i="2" s="1"/>
  <c r="X75" i="2" l="1"/>
  <c r="Z75" i="2"/>
  <c r="Q75" i="2"/>
  <c r="W75" i="2"/>
  <c r="AB2" i="2"/>
  <c r="O2" i="2"/>
  <c r="Y2" i="2" s="1"/>
  <c r="AB51" i="2"/>
  <c r="O51" i="2"/>
  <c r="Y51" i="2" s="1"/>
  <c r="AB50" i="2"/>
  <c r="O50" i="2"/>
  <c r="Y50" i="2" s="1"/>
  <c r="AB116" i="2"/>
  <c r="O116" i="2"/>
  <c r="Y116" i="2" s="1"/>
  <c r="AB112" i="2"/>
  <c r="O112" i="2"/>
  <c r="Y112" i="2" s="1"/>
  <c r="O110" i="2"/>
  <c r="Y110" i="2" s="1"/>
  <c r="AB107" i="2"/>
  <c r="O107" i="2"/>
  <c r="Y107" i="2" s="1"/>
  <c r="AB106" i="2"/>
  <c r="O106" i="2"/>
  <c r="Y106" i="2" s="1"/>
  <c r="AB100" i="2"/>
  <c r="O100" i="2"/>
  <c r="Y100" i="2" s="1"/>
  <c r="AB98" i="2"/>
  <c r="O98" i="2"/>
  <c r="Y98" i="2" s="1"/>
  <c r="AB97" i="2"/>
  <c r="O97" i="2"/>
  <c r="Y97" i="2" s="1"/>
  <c r="AB94" i="2"/>
  <c r="O94" i="2"/>
  <c r="Y94" i="2" s="1"/>
  <c r="AB92" i="2"/>
  <c r="O92" i="2"/>
  <c r="Y92" i="2" s="1"/>
  <c r="AB89" i="2"/>
  <c r="O89" i="2"/>
  <c r="Y89" i="2" s="1"/>
  <c r="AB88" i="2"/>
  <c r="O88" i="2"/>
  <c r="Y88" i="2" s="1"/>
  <c r="AB87" i="2"/>
  <c r="O87" i="2"/>
  <c r="Y87" i="2" s="1"/>
  <c r="AB86" i="2"/>
  <c r="O86" i="2"/>
  <c r="Y86" i="2" s="1"/>
  <c r="AB85" i="2"/>
  <c r="O85" i="2"/>
  <c r="Y85" i="2" s="1"/>
  <c r="AB84" i="2"/>
  <c r="O84" i="2"/>
  <c r="Y84" i="2" s="1"/>
  <c r="AB83" i="2"/>
  <c r="O83" i="2"/>
  <c r="Y83" i="2" s="1"/>
  <c r="AB73" i="2"/>
  <c r="O73" i="2"/>
  <c r="Y73" i="2" s="1"/>
  <c r="AB70" i="2"/>
  <c r="O70" i="2"/>
  <c r="Y70" i="2" s="1"/>
  <c r="AB59" i="2"/>
  <c r="O59" i="2"/>
  <c r="Y59" i="2" s="1"/>
  <c r="O53" i="2"/>
  <c r="Z53" i="2" s="1"/>
  <c r="AB46" i="2"/>
  <c r="O46" i="2"/>
  <c r="Q46" i="2" s="1"/>
  <c r="O43" i="2"/>
  <c r="Y43" i="2" s="1"/>
  <c r="AB42" i="2"/>
  <c r="O42" i="2"/>
  <c r="Z42" i="2" s="1"/>
  <c r="AB37" i="2"/>
  <c r="O37" i="2"/>
  <c r="Z37" i="2" s="1"/>
  <c r="AB35" i="2"/>
  <c r="O35" i="2"/>
  <c r="Z35" i="2" s="1"/>
  <c r="AB33" i="2"/>
  <c r="O33" i="2"/>
  <c r="Z33" i="2" s="1"/>
  <c r="AB32" i="2"/>
  <c r="O32" i="2"/>
  <c r="Y32" i="2" s="1"/>
  <c r="AB26" i="2"/>
  <c r="O26" i="2"/>
  <c r="Z26" i="2" s="1"/>
  <c r="AB24" i="2"/>
  <c r="O24" i="2"/>
  <c r="Z24" i="2" s="1"/>
  <c r="AB22" i="2"/>
  <c r="O22" i="2"/>
  <c r="Z22" i="2" s="1"/>
  <c r="AB21" i="2"/>
  <c r="O21" i="2"/>
  <c r="Z21" i="2" s="1"/>
  <c r="AB17" i="2"/>
  <c r="O17" i="2"/>
  <c r="Z17" i="2" s="1"/>
  <c r="AB12" i="2"/>
  <c r="O12" i="2"/>
  <c r="Z12" i="2" s="1"/>
  <c r="AB11" i="2"/>
  <c r="O11" i="2"/>
  <c r="Y11" i="2" s="1"/>
  <c r="AB6" i="2"/>
  <c r="O6" i="2"/>
  <c r="Z6" i="2" s="1"/>
  <c r="Z70" i="2" l="1"/>
  <c r="W98" i="2"/>
  <c r="Y42" i="2"/>
  <c r="Q85" i="2"/>
  <c r="Z97" i="2"/>
  <c r="Z94" i="2"/>
  <c r="W42" i="2"/>
  <c r="X43" i="2"/>
  <c r="Z85" i="2"/>
  <c r="W97" i="2"/>
  <c r="Q98" i="2"/>
  <c r="X51" i="2"/>
  <c r="AA75" i="2"/>
  <c r="W85" i="2"/>
  <c r="Z83" i="2"/>
  <c r="W88" i="2"/>
  <c r="Q89" i="2"/>
  <c r="Z106" i="2"/>
  <c r="W116" i="2"/>
  <c r="W59" i="2"/>
  <c r="W70" i="2"/>
  <c r="Z87" i="2"/>
  <c r="Z88" i="2"/>
  <c r="W89" i="2"/>
  <c r="Q97" i="2"/>
  <c r="W51" i="2"/>
  <c r="Q83" i="2"/>
  <c r="W84" i="2"/>
  <c r="W107" i="2"/>
  <c r="W37" i="2"/>
  <c r="Q70" i="2"/>
  <c r="X6" i="2"/>
  <c r="X11" i="2"/>
  <c r="X12" i="2"/>
  <c r="X17" i="2"/>
  <c r="X21" i="2"/>
  <c r="X22" i="2"/>
  <c r="X24" i="2"/>
  <c r="X26" i="2"/>
  <c r="X32" i="2"/>
  <c r="X33" i="2"/>
  <c r="X35" i="2"/>
  <c r="W73" i="2"/>
  <c r="W86" i="2"/>
  <c r="Q87" i="2"/>
  <c r="Z89" i="2"/>
  <c r="W92" i="2"/>
  <c r="Q94" i="2"/>
  <c r="Z98" i="2"/>
  <c r="W100" i="2"/>
  <c r="Q106" i="2"/>
  <c r="W110" i="2"/>
  <c r="W112" i="2"/>
  <c r="Z116" i="2"/>
  <c r="W50" i="2"/>
  <c r="Z51" i="2"/>
  <c r="W2" i="2"/>
  <c r="Y35" i="2"/>
  <c r="X37" i="2"/>
  <c r="X42" i="2"/>
  <c r="W43" i="2"/>
  <c r="Q59" i="2"/>
  <c r="Z73" i="2"/>
  <c r="W83" i="2"/>
  <c r="Q84" i="2"/>
  <c r="Z86" i="2"/>
  <c r="W87" i="2"/>
  <c r="Q88" i="2"/>
  <c r="Z92" i="2"/>
  <c r="W94" i="2"/>
  <c r="Z100" i="2"/>
  <c r="W106" i="2"/>
  <c r="Q107" i="2"/>
  <c r="Z110" i="2"/>
  <c r="X112" i="2"/>
  <c r="Q116" i="2"/>
  <c r="X50" i="2"/>
  <c r="Q51" i="2"/>
  <c r="X2" i="2"/>
  <c r="Z112" i="2"/>
  <c r="Z50" i="2"/>
  <c r="Z2" i="2"/>
  <c r="W6" i="2"/>
  <c r="W11" i="2"/>
  <c r="W12" i="2"/>
  <c r="W17" i="2"/>
  <c r="W21" i="2"/>
  <c r="W22" i="2"/>
  <c r="W24" i="2"/>
  <c r="W26" i="2"/>
  <c r="W32" i="2"/>
  <c r="W33" i="2"/>
  <c r="W35" i="2"/>
  <c r="Z59" i="2"/>
  <c r="Q73" i="2"/>
  <c r="Z84" i="2"/>
  <c r="Q86" i="2"/>
  <c r="Q92" i="2"/>
  <c r="Q100" i="2"/>
  <c r="Z107" i="2"/>
  <c r="Q110" i="2"/>
  <c r="Q112" i="2"/>
  <c r="X116" i="2"/>
  <c r="Q50" i="2"/>
  <c r="Q2" i="2"/>
  <c r="Y6" i="2"/>
  <c r="Y12" i="2"/>
  <c r="Y17" i="2"/>
  <c r="Y21" i="2"/>
  <c r="Y22" i="2"/>
  <c r="Y24" i="2"/>
  <c r="Y26" i="2"/>
  <c r="Y33" i="2"/>
  <c r="Y37" i="2"/>
  <c r="Z46" i="2"/>
  <c r="Q53" i="2"/>
  <c r="Q6" i="2"/>
  <c r="Q11" i="2"/>
  <c r="Z11" i="2"/>
  <c r="Q12" i="2"/>
  <c r="Q17" i="2"/>
  <c r="Q21" i="2"/>
  <c r="Q22" i="2"/>
  <c r="Q24" i="2"/>
  <c r="Q26" i="2"/>
  <c r="Q32" i="2"/>
  <c r="Z32" i="2"/>
  <c r="Q33" i="2"/>
  <c r="Q35" i="2"/>
  <c r="Q37" i="2"/>
  <c r="Q42" i="2"/>
  <c r="Q43" i="2"/>
  <c r="Z43" i="2"/>
  <c r="W46" i="2"/>
  <c r="W53" i="2"/>
  <c r="X59" i="2"/>
  <c r="X70" i="2"/>
  <c r="X73" i="2"/>
  <c r="X83" i="2"/>
  <c r="X84" i="2"/>
  <c r="X85" i="2"/>
  <c r="X86" i="2"/>
  <c r="X87" i="2"/>
  <c r="X88" i="2"/>
  <c r="X89" i="2"/>
  <c r="X92" i="2"/>
  <c r="X94" i="2"/>
  <c r="X97" i="2"/>
  <c r="X98" i="2"/>
  <c r="X100" i="2"/>
  <c r="X106" i="2"/>
  <c r="X107" i="2"/>
  <c r="X110" i="2"/>
  <c r="X46" i="2"/>
  <c r="X53" i="2"/>
  <c r="Y46" i="2"/>
  <c r="Y53" i="2"/>
  <c r="AA107" i="2" l="1"/>
  <c r="AA106" i="2"/>
  <c r="AA42" i="2"/>
  <c r="AA51" i="2"/>
  <c r="AA97" i="2"/>
  <c r="AA37" i="2"/>
  <c r="AA87" i="2"/>
  <c r="AA98" i="2"/>
  <c r="AA85" i="2"/>
  <c r="AA70" i="2"/>
  <c r="AA116" i="2"/>
  <c r="AA26" i="2"/>
  <c r="AA89" i="2"/>
  <c r="AA11" i="2"/>
  <c r="AA33" i="2"/>
  <c r="AA6" i="2"/>
  <c r="AA88" i="2"/>
  <c r="AA43" i="2"/>
  <c r="AA35" i="2"/>
  <c r="AA59" i="2"/>
  <c r="AA94" i="2"/>
  <c r="AA83" i="2"/>
  <c r="AA24" i="2"/>
  <c r="AA17" i="2"/>
  <c r="AA21" i="2"/>
  <c r="AA110" i="2"/>
  <c r="AA100" i="2"/>
  <c r="AA92" i="2"/>
  <c r="AA86" i="2"/>
  <c r="AA73" i="2"/>
  <c r="AA32" i="2"/>
  <c r="AA2" i="2"/>
  <c r="AA112" i="2"/>
  <c r="AA50" i="2"/>
  <c r="AA22" i="2"/>
  <c r="AA12" i="2"/>
  <c r="AA84" i="2"/>
  <c r="AA46" i="2"/>
  <c r="AA53" i="2"/>
</calcChain>
</file>

<file path=xl/sharedStrings.xml><?xml version="1.0" encoding="utf-8"?>
<sst xmlns="http://schemas.openxmlformats.org/spreadsheetml/2006/main" count="5644" uniqueCount="2148">
  <si>
    <t>QRC Last Name</t>
  </si>
  <si>
    <t>First Name</t>
  </si>
  <si>
    <t>Intern</t>
  </si>
  <si>
    <t>Title</t>
  </si>
  <si>
    <t>Email</t>
  </si>
  <si>
    <t>QRC ID</t>
  </si>
  <si>
    <t>Phone #</t>
  </si>
  <si>
    <t>QRC Firm</t>
  </si>
  <si>
    <t>Supervisor</t>
  </si>
  <si>
    <t>QRC Firm ID</t>
  </si>
  <si>
    <t>Address</t>
  </si>
  <si>
    <t>City</t>
  </si>
  <si>
    <t>State</t>
  </si>
  <si>
    <t>Zip Code</t>
  </si>
  <si>
    <t>Alba</t>
  </si>
  <si>
    <t>Veronica</t>
  </si>
  <si>
    <t>Ms.</t>
  </si>
  <si>
    <t>alba@merazmn.com</t>
  </si>
  <si>
    <t>507-469-3745</t>
  </si>
  <si>
    <t>Meraz Vocational Consulting LLC</t>
  </si>
  <si>
    <t>100 Warren St Ste 329</t>
  </si>
  <si>
    <t xml:space="preserve">Mankato </t>
  </si>
  <si>
    <t>MN</t>
  </si>
  <si>
    <t>Aldrich</t>
  </si>
  <si>
    <t>Steven</t>
  </si>
  <si>
    <t>Mr.</t>
  </si>
  <si>
    <t>saldrich.qrc@gmail.com</t>
  </si>
  <si>
    <t>507-625-1789</t>
  </si>
  <si>
    <t>DCI of MN Inc.</t>
  </si>
  <si>
    <t>406 Cross St.</t>
  </si>
  <si>
    <t>North Mankato</t>
  </si>
  <si>
    <t>Fritz</t>
  </si>
  <si>
    <t>x</t>
  </si>
  <si>
    <t>alexf@minnworkcomp.com</t>
  </si>
  <si>
    <t>Rehab Results LLC</t>
  </si>
  <si>
    <t>Julie Linaman</t>
  </si>
  <si>
    <t>2872 Middle St.</t>
  </si>
  <si>
    <t>St Paul</t>
  </si>
  <si>
    <t>Anderson</t>
  </si>
  <si>
    <t>Suzanne</t>
  </si>
  <si>
    <t>suzanne.anderson@genexservices.com</t>
  </si>
  <si>
    <t>952-544-0084</t>
  </si>
  <si>
    <t>Genex Rehabilitation Services, Inc.</t>
  </si>
  <si>
    <t>600 Vestavia Parkway, Suite 210</t>
  </si>
  <si>
    <t>Birmingham</t>
  </si>
  <si>
    <t>AL</t>
  </si>
  <si>
    <t>Michael A.</t>
  </si>
  <si>
    <t>manderson@mickelsonrehab.com</t>
  </si>
  <si>
    <t>651-481-8390</t>
  </si>
  <si>
    <t>Mickelson Rehab Consultants</t>
  </si>
  <si>
    <t>3820 Cleveland Ave. N Suite 300</t>
  </si>
  <si>
    <t>Saint Paul</t>
  </si>
  <si>
    <t>Michael E.</t>
  </si>
  <si>
    <t>parinc.michael@gmail.com</t>
  </si>
  <si>
    <t>763-227-2145</t>
  </si>
  <si>
    <t>Professional Associates of Rehab Inc.</t>
  </si>
  <si>
    <t>PO Box 270100</t>
  </si>
  <si>
    <t>Vadnais Heights</t>
  </si>
  <si>
    <t>Jane</t>
  </si>
  <si>
    <t>651-600-3225</t>
  </si>
  <si>
    <t>Arend</t>
  </si>
  <si>
    <t>Nicholas</t>
  </si>
  <si>
    <t>narendprism@gmail.com</t>
  </si>
  <si>
    <t>507-995-1147</t>
  </si>
  <si>
    <t>Prism Vocational Services, LLC</t>
  </si>
  <si>
    <t>PO Box 8508</t>
  </si>
  <si>
    <t>Rochester</t>
  </si>
  <si>
    <t>Arone</t>
  </si>
  <si>
    <t>Janice</t>
  </si>
  <si>
    <t>jarone@stubbe.com</t>
  </si>
  <si>
    <t>952-474-7141</t>
  </si>
  <si>
    <t>Stubbe &amp; Assoc. Inc. (MN)</t>
  </si>
  <si>
    <t>14525 HWY 7, #365</t>
  </si>
  <si>
    <t>Minnetonka</t>
  </si>
  <si>
    <t>Babb</t>
  </si>
  <si>
    <t>Dina</t>
  </si>
  <si>
    <t>Dina.babb@paradigmcorp.com</t>
  </si>
  <si>
    <t>612-802-7176</t>
  </si>
  <si>
    <t>Paradigm Rehabilitation Minnesota LLC</t>
  </si>
  <si>
    <t>4009 W 49th Street, STE 101</t>
  </si>
  <si>
    <t>Sioux Falls</t>
  </si>
  <si>
    <t>SD</t>
  </si>
  <si>
    <t>Mankato</t>
  </si>
  <si>
    <t>Barker</t>
  </si>
  <si>
    <t>Amy</t>
  </si>
  <si>
    <t>612-396-3113</t>
  </si>
  <si>
    <t xml:space="preserve">Sioux Falls </t>
  </si>
  <si>
    <t>Barrett</t>
  </si>
  <si>
    <t>Donald</t>
  </si>
  <si>
    <t>donbarrett20@gmail.com</t>
  </si>
  <si>
    <t>651-436-2895</t>
  </si>
  <si>
    <t>Bassing</t>
  </si>
  <si>
    <t>Patricia</t>
  </si>
  <si>
    <t>612-418-7876</t>
  </si>
  <si>
    <t>Bayer</t>
  </si>
  <si>
    <t>Krista</t>
  </si>
  <si>
    <t>krista.bayer@omni-cm.com</t>
  </si>
  <si>
    <t>320-492-2792</t>
  </si>
  <si>
    <t>Omni Case Management LLC</t>
  </si>
  <si>
    <t>PO Box 26156</t>
  </si>
  <si>
    <t>Minneapolis</t>
  </si>
  <si>
    <t>Berkley</t>
  </si>
  <si>
    <t>Kimberly</t>
  </si>
  <si>
    <t>kim.berkley@omni-cm.com</t>
  </si>
  <si>
    <t>612-269-8140</t>
  </si>
  <si>
    <t>Loretta</t>
  </si>
  <si>
    <t>Suzanne Anderson</t>
  </si>
  <si>
    <t>Bieber</t>
  </si>
  <si>
    <t>Jenna</t>
  </si>
  <si>
    <t>jenna@oharahunter.com</t>
  </si>
  <si>
    <t>651-483-5506</t>
  </si>
  <si>
    <t>O'Hara &amp; Hunter Consulting Inc.</t>
  </si>
  <si>
    <t>550 Village Center Dr. Suite 200</t>
  </si>
  <si>
    <t>Bohlke</t>
  </si>
  <si>
    <t>Joseph</t>
  </si>
  <si>
    <t>jbohlke@vocrest.com</t>
  </si>
  <si>
    <t>763-560-8680</t>
  </si>
  <si>
    <t>Vocational Restoration Services Inc.</t>
  </si>
  <si>
    <t>6040 Earle Brown DR STE 230</t>
  </si>
  <si>
    <t>Brooklyn Center</t>
  </si>
  <si>
    <t>Borg</t>
  </si>
  <si>
    <t>Stephanie</t>
  </si>
  <si>
    <t>sborg@stubbe.com</t>
  </si>
  <si>
    <t>800-478-8223</t>
  </si>
  <si>
    <t>Bormann</t>
  </si>
  <si>
    <t>Greta</t>
  </si>
  <si>
    <t>greta@oharahunter.com</t>
  </si>
  <si>
    <t>651-418-8842</t>
  </si>
  <si>
    <t>Bourgeois</t>
  </si>
  <si>
    <t>Debra</t>
  </si>
  <si>
    <t xml:space="preserve">dbourgeois@stubbe.com </t>
  </si>
  <si>
    <t>612-590-2380</t>
  </si>
  <si>
    <t>Bowerman</t>
  </si>
  <si>
    <t>Rebecca</t>
  </si>
  <si>
    <t>Comprehab Inc.</t>
  </si>
  <si>
    <t>3500 American Blvd. W Suite 625</t>
  </si>
  <si>
    <t>Bloomington</t>
  </si>
  <si>
    <t>Braun</t>
  </si>
  <si>
    <t>Carmen</t>
  </si>
  <si>
    <t>cbraun@stubbe.com</t>
  </si>
  <si>
    <t>218-230-9758</t>
  </si>
  <si>
    <t>PO Box 37</t>
  </si>
  <si>
    <t>Glyndon</t>
  </si>
  <si>
    <t>Brisky</t>
  </si>
  <si>
    <t>Kristen</t>
  </si>
  <si>
    <t>763-923-1004</t>
  </si>
  <si>
    <t>Brown</t>
  </si>
  <si>
    <t>Ann</t>
  </si>
  <si>
    <t>abrown@optimalrecoveryinc.com</t>
  </si>
  <si>
    <t>952-906-3814</t>
  </si>
  <si>
    <t>Optimal Recovery Inc.</t>
  </si>
  <si>
    <t>PO Box 44686</t>
  </si>
  <si>
    <t>Eden Prairie</t>
  </si>
  <si>
    <t>Bucher</t>
  </si>
  <si>
    <t>Channing</t>
  </si>
  <si>
    <t>cbucher@vocrest.com</t>
  </si>
  <si>
    <t>Buck</t>
  </si>
  <si>
    <t>Daniel</t>
  </si>
  <si>
    <t>daniel.buck@genexservices.com</t>
  </si>
  <si>
    <t>763-242-2695</t>
  </si>
  <si>
    <t>Budd</t>
  </si>
  <si>
    <t>Kathleen</t>
  </si>
  <si>
    <t>Kathleen.budd@genexservices.com</t>
  </si>
  <si>
    <t>612-244-9777</t>
  </si>
  <si>
    <t>Buhl</t>
  </si>
  <si>
    <t>Sarah</t>
  </si>
  <si>
    <t>sarahb@minnworkcomp.com</t>
  </si>
  <si>
    <t>612-600-3225</t>
  </si>
  <si>
    <t>Bunes</t>
  </si>
  <si>
    <t>Kara</t>
  </si>
  <si>
    <t>kara_bunes@corvel.com</t>
  </si>
  <si>
    <t>612-436-2400</t>
  </si>
  <si>
    <t>CorVel Rehabilitation Services, Inc.</t>
  </si>
  <si>
    <t>3001 Broadway St. NE Suite 600</t>
  </si>
  <si>
    <t>Burns</t>
  </si>
  <si>
    <t>Jodi</t>
  </si>
  <si>
    <t>jodi@selectvocationalservices.com</t>
  </si>
  <si>
    <t>507-923-0176</t>
  </si>
  <si>
    <t>Select Vocational Services</t>
  </si>
  <si>
    <t>PO Box 6422</t>
  </si>
  <si>
    <t>Butler</t>
  </si>
  <si>
    <t>Dana</t>
  </si>
  <si>
    <t>dana.butler@omni-cm.com</t>
  </si>
  <si>
    <t>218-393-1115</t>
  </si>
  <si>
    <t>Campbell</t>
  </si>
  <si>
    <t>Scott</t>
  </si>
  <si>
    <t>scott_campbell@corvel.com</t>
  </si>
  <si>
    <t>612-436-2591</t>
  </si>
  <si>
    <t>Carlson</t>
  </si>
  <si>
    <t>Jon</t>
  </si>
  <si>
    <t>jon.carlson@comprehab.com</t>
  </si>
  <si>
    <t>952-838-4400</t>
  </si>
  <si>
    <t>Carlson-Viana</t>
  </si>
  <si>
    <t>Larissa</t>
  </si>
  <si>
    <t>larissa.viana@state.mn.us</t>
  </si>
  <si>
    <t>651-284-5443</t>
  </si>
  <si>
    <t>Labor &amp; Industry Voc Rehab</t>
  </si>
  <si>
    <t>443 Lafayette Rd. 2nd Fl</t>
  </si>
  <si>
    <t>Cato</t>
  </si>
  <si>
    <t>Cathy</t>
  </si>
  <si>
    <t>cathy.cato@omni-cm.com</t>
  </si>
  <si>
    <t>218-580-0107</t>
  </si>
  <si>
    <t>Chavez</t>
  </si>
  <si>
    <t>Luis</t>
  </si>
  <si>
    <t>luis.chavez@oinjury.com</t>
  </si>
  <si>
    <t>952-564-9800</t>
  </si>
  <si>
    <t>Occupational Injury Consultants</t>
  </si>
  <si>
    <t>PO Box 385497</t>
  </si>
  <si>
    <t>Christensen</t>
  </si>
  <si>
    <t>achristensen@askewrehab.com</t>
  </si>
  <si>
    <t>952-831-1552</t>
  </si>
  <si>
    <t>Askew Rehab Services</t>
  </si>
  <si>
    <t>7400 Metro Blvd Ste 275</t>
  </si>
  <si>
    <t>Cloud</t>
  </si>
  <si>
    <t>Jennifer</t>
  </si>
  <si>
    <t>jennifer.cloud@genexservices.com</t>
  </si>
  <si>
    <t>800-477-2059</t>
  </si>
  <si>
    <t>Colburn</t>
  </si>
  <si>
    <t>Juneal</t>
  </si>
  <si>
    <t>jcolburn@stubbe.com</t>
  </si>
  <si>
    <t>952-470-4905</t>
  </si>
  <si>
    <t>Collin</t>
  </si>
  <si>
    <t>Cooke</t>
  </si>
  <si>
    <t>Geri</t>
  </si>
  <si>
    <t>geri.cooke@omni-cm.com</t>
  </si>
  <si>
    <t>651-343-2175</t>
  </si>
  <si>
    <t>Cronin</t>
  </si>
  <si>
    <t>Monica</t>
  </si>
  <si>
    <t>612-436-2494</t>
  </si>
  <si>
    <t>Cummins</t>
  </si>
  <si>
    <t>beckycummins@cumminsrehab.com</t>
  </si>
  <si>
    <t>651-439-8734</t>
  </si>
  <si>
    <t>Cummins Rehab Consultants</t>
  </si>
  <si>
    <t>305 S Greeley St. Suite 203</t>
  </si>
  <si>
    <t>Stillwater</t>
  </si>
  <si>
    <t>Daniels</t>
  </si>
  <si>
    <t>Nichole</t>
  </si>
  <si>
    <t>nikki_daniels@corvel.com</t>
  </si>
  <si>
    <t>651-425-9232</t>
  </si>
  <si>
    <t>Heather</t>
  </si>
  <si>
    <t>Dieken</t>
  </si>
  <si>
    <t>Laurie</t>
  </si>
  <si>
    <t>ldieken@stubbe.com</t>
  </si>
  <si>
    <t>320-905-6825</t>
  </si>
  <si>
    <t>Dielentheis</t>
  </si>
  <si>
    <t>Gerard</t>
  </si>
  <si>
    <t>651-717-9608</t>
  </si>
  <si>
    <t>Twin Cities Case Mgmt</t>
  </si>
  <si>
    <t>27 Wildridge Rd.</t>
  </si>
  <si>
    <t>Dolan</t>
  </si>
  <si>
    <t>Angela</t>
  </si>
  <si>
    <t>612-760-8862</t>
  </si>
  <si>
    <t>Donelan</t>
  </si>
  <si>
    <t>June</t>
  </si>
  <si>
    <t xml:space="preserve">jdonelan@stubbe.com </t>
  </si>
  <si>
    <t>507-491-6397</t>
  </si>
  <si>
    <t>Donnelly</t>
  </si>
  <si>
    <t>Anna</t>
  </si>
  <si>
    <t>Dormanen</t>
  </si>
  <si>
    <t>Theresa</t>
  </si>
  <si>
    <t>tdormanen@stubbe.com</t>
  </si>
  <si>
    <t>612-865-8331</t>
  </si>
  <si>
    <t>Doverspike</t>
  </si>
  <si>
    <t>Gayle</t>
  </si>
  <si>
    <t>gayle@twincitiesrehab.com</t>
  </si>
  <si>
    <t>651-208-4290</t>
  </si>
  <si>
    <t>Twin Cities Rehab Inc.</t>
  </si>
  <si>
    <t>PO Box 270594</t>
  </si>
  <si>
    <t>Draper</t>
  </si>
  <si>
    <t>theresad@oharallc.com</t>
  </si>
  <si>
    <t>507-215-0534</t>
  </si>
  <si>
    <t>OHARA LLC</t>
  </si>
  <si>
    <t>PO Box 89527</t>
  </si>
  <si>
    <t>Durbin</t>
  </si>
  <si>
    <t>Karen</t>
  </si>
  <si>
    <t>karen.durbin@state.mn.us</t>
  </si>
  <si>
    <t>651-284-5454</t>
  </si>
  <si>
    <t>443 Lafayette Rd</t>
  </si>
  <si>
    <t>Easley</t>
  </si>
  <si>
    <t>Terrance</t>
  </si>
  <si>
    <t>terrance.easley@comprehab.com</t>
  </si>
  <si>
    <t>262-930-9425</t>
  </si>
  <si>
    <t>Edem</t>
  </si>
  <si>
    <t>Genine</t>
  </si>
  <si>
    <t>genine.edem@state.mn.us</t>
  </si>
  <si>
    <t>651-284-5249</t>
  </si>
  <si>
    <t>443 Lafayette Rd. 2th Fl</t>
  </si>
  <si>
    <t>Eisenhuth</t>
  </si>
  <si>
    <t>218-984-2082</t>
  </si>
  <si>
    <t>Reliable Rehabilitation Services</t>
  </si>
  <si>
    <t>Embarrass</t>
  </si>
  <si>
    <t>Elsagher</t>
  </si>
  <si>
    <t>John</t>
  </si>
  <si>
    <t>952-215-1854</t>
  </si>
  <si>
    <t>JE Rehabilitation Services</t>
  </si>
  <si>
    <t>PO Box 241748</t>
  </si>
  <si>
    <t>Apple Valley</t>
  </si>
  <si>
    <t>Elsass</t>
  </si>
  <si>
    <t>selsass@stubbe.com</t>
  </si>
  <si>
    <t>Engelke</t>
  </si>
  <si>
    <t>kengelke@oinjury.com</t>
  </si>
  <si>
    <t>952-583-2388</t>
  </si>
  <si>
    <t>Fest</t>
  </si>
  <si>
    <t>jfest@stubbe.com</t>
  </si>
  <si>
    <t>605-595-0092</t>
  </si>
  <si>
    <t>Flynn</t>
  </si>
  <si>
    <t>Michael</t>
  </si>
  <si>
    <t>mflynn@flynnandassociates.org</t>
  </si>
  <si>
    <t>651-646-6303</t>
  </si>
  <si>
    <t>1821 University Ave. W Suite S302</t>
  </si>
  <si>
    <t>Gallop</t>
  </si>
  <si>
    <t>Lea</t>
  </si>
  <si>
    <t>lea_gallop@CorVel.com</t>
  </si>
  <si>
    <t>612-436-2472</t>
  </si>
  <si>
    <t>Galvin</t>
  </si>
  <si>
    <t>Craig</t>
  </si>
  <si>
    <t>507-404-7005</t>
  </si>
  <si>
    <t>Genereux</t>
  </si>
  <si>
    <t>Paul</t>
  </si>
  <si>
    <t>paul.genereux@genexservices.com</t>
  </si>
  <si>
    <t>952-449-1568</t>
  </si>
  <si>
    <t>George</t>
  </si>
  <si>
    <t>320-267-6320</t>
  </si>
  <si>
    <t>Vocational Rehab Assoc.</t>
  </si>
  <si>
    <t>229 Kings Way</t>
  </si>
  <si>
    <t>Sartell</t>
  </si>
  <si>
    <t>218-733-7813</t>
  </si>
  <si>
    <t>525 S Lake Ave Ste 330</t>
  </si>
  <si>
    <t>Duluth</t>
  </si>
  <si>
    <t>Giergielewicz</t>
  </si>
  <si>
    <t>Judith</t>
  </si>
  <si>
    <t>jgiergielewicz@stubbe.com</t>
  </si>
  <si>
    <t>Gieseke</t>
  </si>
  <si>
    <t>Kristine</t>
  </si>
  <si>
    <t>kristine.gieseke@omni-cm.com</t>
  </si>
  <si>
    <t>218-779-0563</t>
  </si>
  <si>
    <t>Gilson</t>
  </si>
  <si>
    <t>jgilson@stubbe.com</t>
  </si>
  <si>
    <t>Laurie Dieken</t>
  </si>
  <si>
    <t>mgilson@stubbe.com</t>
  </si>
  <si>
    <t>Goblirsch-Moberg</t>
  </si>
  <si>
    <t>amoberg@stubbe.com</t>
  </si>
  <si>
    <t>763-208-3090</t>
  </si>
  <si>
    <t>Golnitz</t>
  </si>
  <si>
    <t>Melody</t>
  </si>
  <si>
    <t xml:space="preserve">mgolnitz@oinjury.com </t>
  </si>
  <si>
    <t>952-220-6580</t>
  </si>
  <si>
    <t>Goodrich</t>
  </si>
  <si>
    <t>Stacie</t>
  </si>
  <si>
    <t>stacie.goodrich@comprehab.com</t>
  </si>
  <si>
    <t>Goral</t>
  </si>
  <si>
    <t>Jessica</t>
  </si>
  <si>
    <t>jessica@oharahunter.com</t>
  </si>
  <si>
    <t>Greeninger</t>
  </si>
  <si>
    <t>Jaime</t>
  </si>
  <si>
    <t>jaime@apexrehabmn.com</t>
  </si>
  <si>
    <t>612-280-0039</t>
  </si>
  <si>
    <t>Apex Rehabilitation Services LLC</t>
  </si>
  <si>
    <t>855 Village Center Dr. Suite 306</t>
  </si>
  <si>
    <t>Greshik</t>
  </si>
  <si>
    <t>Ted</t>
  </si>
  <si>
    <t>888-358-8227</t>
  </si>
  <si>
    <t>Groteboer</t>
  </si>
  <si>
    <t>kimberly.groteboer@paradigmcorp.com</t>
  </si>
  <si>
    <t>507-721-8234</t>
  </si>
  <si>
    <t>Gurda</t>
  </si>
  <si>
    <t>mikegurda@yahoo.com</t>
  </si>
  <si>
    <t>320-493-3691</t>
  </si>
  <si>
    <t>6587 20th St N</t>
  </si>
  <si>
    <t>Saint Cloud</t>
  </si>
  <si>
    <t>Hacker</t>
  </si>
  <si>
    <t>Danielle</t>
  </si>
  <si>
    <t>danielle_hacker@CorVel.com</t>
  </si>
  <si>
    <t>Haire</t>
  </si>
  <si>
    <t>651-284-5449</t>
  </si>
  <si>
    <t>Hall</t>
  </si>
  <si>
    <t>Mike</t>
  </si>
  <si>
    <t>mike.hall@state.mn.us</t>
  </si>
  <si>
    <t>651-284-5447</t>
  </si>
  <si>
    <t>Halverson</t>
  </si>
  <si>
    <t>ahalverson@askewrehab.com</t>
  </si>
  <si>
    <t>Hansen</t>
  </si>
  <si>
    <t>Diane</t>
  </si>
  <si>
    <t>320-267-7265</t>
  </si>
  <si>
    <t>PO Box 16716</t>
  </si>
  <si>
    <t>Hanson</t>
  </si>
  <si>
    <t>Linda</t>
  </si>
  <si>
    <t>507-282-6882</t>
  </si>
  <si>
    <t>Hanson L Consulting Inc.</t>
  </si>
  <si>
    <t>PO Box 5746</t>
  </si>
  <si>
    <t>Jonathan</t>
  </si>
  <si>
    <t>jon@lhansonconsulting.com</t>
  </si>
  <si>
    <t>Haskin</t>
  </si>
  <si>
    <t>shaskin@stubbe.com</t>
  </si>
  <si>
    <t>952-465-7293</t>
  </si>
  <si>
    <t>Haugen</t>
  </si>
  <si>
    <t>Janene</t>
  </si>
  <si>
    <t>jhaugen@askewrehab.com</t>
  </si>
  <si>
    <t>Henricksen</t>
  </si>
  <si>
    <t>Gwen</t>
  </si>
  <si>
    <t>gwen.henricksen@dcirehab.com</t>
  </si>
  <si>
    <t>Hespenheide</t>
  </si>
  <si>
    <t>Jocelyn</t>
  </si>
  <si>
    <t>jocelyn@twincitiesrehab.com</t>
  </si>
  <si>
    <t>651-442-3535</t>
  </si>
  <si>
    <t>1056 HWY 96 E - 270594</t>
  </si>
  <si>
    <t>Barbara</t>
  </si>
  <si>
    <t>David</t>
  </si>
  <si>
    <t>651-207-4296</t>
  </si>
  <si>
    <t>Hokeness</t>
  </si>
  <si>
    <t>Jeffrey</t>
  </si>
  <si>
    <t>jeff@hrcrehab.com</t>
  </si>
  <si>
    <t>507-388-5199</t>
  </si>
  <si>
    <t>Hokeness Rehab Consulting LLC</t>
  </si>
  <si>
    <t>11 Civic Center Plaza Ste 400</t>
  </si>
  <si>
    <t>Laura</t>
  </si>
  <si>
    <t>lhokeness@vcminnesota.com</t>
  </si>
  <si>
    <t>Vocational Consultants of Minnesota</t>
  </si>
  <si>
    <t>1551 Livingston Ave Ste 101</t>
  </si>
  <si>
    <t>Hollander</t>
  </si>
  <si>
    <t>Catherine</t>
  </si>
  <si>
    <t>catie@oharahunter.com</t>
  </si>
  <si>
    <t>stevehollander@vocrehabassociates.com</t>
  </si>
  <si>
    <t>612-751-5258</t>
  </si>
  <si>
    <t>8700 W 36th St. Suite 110W</t>
  </si>
  <si>
    <t>Saint Louis Park</t>
  </si>
  <si>
    <t>Hunter</t>
  </si>
  <si>
    <t>angie@oharahunter.com</t>
  </si>
  <si>
    <t>Dannette</t>
  </si>
  <si>
    <t>dhunter@stubbe.com</t>
  </si>
  <si>
    <t>952-529-2021</t>
  </si>
  <si>
    <t>Jackson</t>
  </si>
  <si>
    <t>L James</t>
  </si>
  <si>
    <t>jimjackson@mesabirehab.com</t>
  </si>
  <si>
    <t>218-749-3329</t>
  </si>
  <si>
    <t>Mesabi Rehab Serv Inc.</t>
  </si>
  <si>
    <t>7399 Mock Rd.</t>
  </si>
  <si>
    <t>Melissa</t>
  </si>
  <si>
    <t>Sizen Vocational Services</t>
  </si>
  <si>
    <t>Jacobson</t>
  </si>
  <si>
    <t>James</t>
  </si>
  <si>
    <t>Elizabeth</t>
  </si>
  <si>
    <t>Brittany Zawadski</t>
  </si>
  <si>
    <t>Jinkerson</t>
  </si>
  <si>
    <t>Johnson</t>
  </si>
  <si>
    <t>vjohnson@vocrest.com</t>
  </si>
  <si>
    <t>Brooklyn Park</t>
  </si>
  <si>
    <t>Kacer</t>
  </si>
  <si>
    <t>sarah@ircmn.com</t>
  </si>
  <si>
    <t>612-331-3965</t>
  </si>
  <si>
    <t>Independent Rehab Consultants</t>
  </si>
  <si>
    <t>PO Box 80835</t>
  </si>
  <si>
    <t>Kamm</t>
  </si>
  <si>
    <t>melissa.kamm@omni-cm.com</t>
  </si>
  <si>
    <t>612-804-6995</t>
  </si>
  <si>
    <t>Minneapois</t>
  </si>
  <si>
    <t>Kaplan</t>
  </si>
  <si>
    <t>Mara</t>
  </si>
  <si>
    <t>mara@oharahunter.com</t>
  </si>
  <si>
    <t>612-964-9364</t>
  </si>
  <si>
    <t>Ketelsen</t>
  </si>
  <si>
    <t>jennifer@livingstonconsult.com</t>
  </si>
  <si>
    <t>952-221-5688</t>
  </si>
  <si>
    <t>Livingston Consulting Company LLC</t>
  </si>
  <si>
    <t>PO Box 1686</t>
  </si>
  <si>
    <t>Maple Grove</t>
  </si>
  <si>
    <t>Michael J.</t>
  </si>
  <si>
    <t>mike@zkconsultants.com</t>
  </si>
  <si>
    <t>952-288-2510</t>
  </si>
  <si>
    <t>Zenzen &amp; Ketelsen Consulting</t>
  </si>
  <si>
    <t>PO Box 340</t>
  </si>
  <si>
    <t>Kickhafer</t>
  </si>
  <si>
    <t>Kaylene</t>
  </si>
  <si>
    <t>612-508-8338</t>
  </si>
  <si>
    <t>Kickhafer Consulting Services Inc.</t>
  </si>
  <si>
    <t>PO Box 251</t>
  </si>
  <si>
    <t>Excelsior</t>
  </si>
  <si>
    <t>Kirk</t>
  </si>
  <si>
    <t>Nathan</t>
  </si>
  <si>
    <t>nathan@twincitiesrehab.com</t>
  </si>
  <si>
    <t>612-619-6198</t>
  </si>
  <si>
    <t>Klauer</t>
  </si>
  <si>
    <t>Heath</t>
  </si>
  <si>
    <t>heath@klauervr.com</t>
  </si>
  <si>
    <t>507-273-9191</t>
  </si>
  <si>
    <t>Klauer Vocational Rehabilitation LLC</t>
  </si>
  <si>
    <t>PO Box 7622</t>
  </si>
  <si>
    <t>Kodet</t>
  </si>
  <si>
    <t>Alyssa</t>
  </si>
  <si>
    <t>akodet@stubbe.com</t>
  </si>
  <si>
    <t>612-877-1022</t>
  </si>
  <si>
    <t>Kopel</t>
  </si>
  <si>
    <t>Lynn</t>
  </si>
  <si>
    <t>lkopel@stubbe.com</t>
  </si>
  <si>
    <t>14525 hwY 7, #365</t>
  </si>
  <si>
    <t>Koppen</t>
  </si>
  <si>
    <t>judith.koppen@paradigmcorp.com</t>
  </si>
  <si>
    <t>612-716-0449</t>
  </si>
  <si>
    <t>Krawczyk</t>
  </si>
  <si>
    <t>Lori</t>
  </si>
  <si>
    <t>651-490-2950</t>
  </si>
  <si>
    <t>Krawczyk Consulting</t>
  </si>
  <si>
    <t>PO Box 10694</t>
  </si>
  <si>
    <t>White Bear Lake</t>
  </si>
  <si>
    <t>Krumhardt</t>
  </si>
  <si>
    <t>Brett</t>
  </si>
  <si>
    <t>brett.krumhardt@paradigmcorp.com</t>
  </si>
  <si>
    <t>218-336-4709</t>
  </si>
  <si>
    <t>Kuhn</t>
  </si>
  <si>
    <t>Kelsey</t>
  </si>
  <si>
    <t>kelsey.kuhn@state.mn.us</t>
  </si>
  <si>
    <t>320-258-2058</t>
  </si>
  <si>
    <t>3400 1St St. N Ste 405</t>
  </si>
  <si>
    <t>LaMere</t>
  </si>
  <si>
    <t>Tara</t>
  </si>
  <si>
    <t>taral@minnworkcomp.com</t>
  </si>
  <si>
    <t>Langhoff</t>
  </si>
  <si>
    <t>Megan</t>
  </si>
  <si>
    <t>Larsen</t>
  </si>
  <si>
    <t>Ronald</t>
  </si>
  <si>
    <t>rlabmn@aol.com</t>
  </si>
  <si>
    <t>952-888-2424</t>
  </si>
  <si>
    <t>Larsen Ronald W &amp; Assoc.</t>
  </si>
  <si>
    <t>8609 Lyndale Ave. S Suite 101K</t>
  </si>
  <si>
    <t>Layman</t>
  </si>
  <si>
    <t>Stacia</t>
  </si>
  <si>
    <t>218-428-1493</t>
  </si>
  <si>
    <t>Leland</t>
  </si>
  <si>
    <t>Anthony</t>
  </si>
  <si>
    <t>tl.lmvr@me.com</t>
  </si>
  <si>
    <t>612-578-6254</t>
  </si>
  <si>
    <t>Leland Med Voc Rehab</t>
  </si>
  <si>
    <t>Linaman</t>
  </si>
  <si>
    <t>Julie</t>
  </si>
  <si>
    <t>juliel@minnworkcomp.com</t>
  </si>
  <si>
    <t>Loch</t>
  </si>
  <si>
    <t>laura.loch@genexservices.com</t>
  </si>
  <si>
    <t>Locker</t>
  </si>
  <si>
    <t>Stacy</t>
  </si>
  <si>
    <t>218-348-1218</t>
  </si>
  <si>
    <t>Miranda Voigt</t>
  </si>
  <si>
    <t>Lockwood</t>
  </si>
  <si>
    <t>Anne</t>
  </si>
  <si>
    <t>anne.lockwood@comprehab.com</t>
  </si>
  <si>
    <t>952-838-4408</t>
  </si>
  <si>
    <t>Lorenzen</t>
  </si>
  <si>
    <t>Crystill</t>
  </si>
  <si>
    <t>clorenzen@stubbe.com</t>
  </si>
  <si>
    <t>952-932-0902</t>
  </si>
  <si>
    <t>Rehab Counselors Inc.</t>
  </si>
  <si>
    <t>Magoffin</t>
  </si>
  <si>
    <t>lori@magoffinconsulting.com</t>
  </si>
  <si>
    <t>952-426-1016</t>
  </si>
  <si>
    <t>Magoffin Consulting</t>
  </si>
  <si>
    <t>PO Box 385846</t>
  </si>
  <si>
    <t>Major</t>
  </si>
  <si>
    <t>763-232-2274</t>
  </si>
  <si>
    <t>Marinelli</t>
  </si>
  <si>
    <t>507-454-6018</t>
  </si>
  <si>
    <t>Marin Rehabilitation Services LLC</t>
  </si>
  <si>
    <t>PO Box 221</t>
  </si>
  <si>
    <t>Winona</t>
  </si>
  <si>
    <t>Marks</t>
  </si>
  <si>
    <t>marks.rehab@gmail.com</t>
  </si>
  <si>
    <t>651-442-0006</t>
  </si>
  <si>
    <t>Marks Rehabilitaiton Services</t>
  </si>
  <si>
    <t>891 Watson Avenue</t>
  </si>
  <si>
    <t>May</t>
  </si>
  <si>
    <t>lmay@stubbe.com</t>
  </si>
  <si>
    <t>McDonough</t>
  </si>
  <si>
    <t>juliemcdonough@comcast.net</t>
  </si>
  <si>
    <t>612-741-1861</t>
  </si>
  <si>
    <t>McDonough Vocational Services</t>
  </si>
  <si>
    <t>PO Box 120562</t>
  </si>
  <si>
    <t>McKay</t>
  </si>
  <si>
    <t>Aaron</t>
  </si>
  <si>
    <t>aaron.mckay@omni-cm.com</t>
  </si>
  <si>
    <t>612-889-3125</t>
  </si>
  <si>
    <t>McKown</t>
  </si>
  <si>
    <t>amy@twincitiesrehab.com</t>
  </si>
  <si>
    <t>1056 HWY 96EE - 270594</t>
  </si>
  <si>
    <t>Mehl</t>
  </si>
  <si>
    <t>heather.mehl@omni-cm.com</t>
  </si>
  <si>
    <t>612-202-8260</t>
  </si>
  <si>
    <t>Mpls</t>
  </si>
  <si>
    <t>Menchaca</t>
  </si>
  <si>
    <t>Victor</t>
  </si>
  <si>
    <t>victor.menchaca@omni-cm.com</t>
  </si>
  <si>
    <t>319-504-2624</t>
  </si>
  <si>
    <t>Mike Otos</t>
  </si>
  <si>
    <t>Merchlewicz</t>
  </si>
  <si>
    <t>Mary</t>
  </si>
  <si>
    <t>320-258-3660</t>
  </si>
  <si>
    <t>Merchlewicz Rehab Inc.</t>
  </si>
  <si>
    <t>Mickelson</t>
  </si>
  <si>
    <t>dmickelson@mickelsonrehab.com</t>
  </si>
  <si>
    <t>651-481-8085</t>
  </si>
  <si>
    <t>Miller</t>
  </si>
  <si>
    <t>Julia</t>
  </si>
  <si>
    <t>julia_miller@corvel.com</t>
  </si>
  <si>
    <t>612-418-6227</t>
  </si>
  <si>
    <t>Kara Bunes</t>
  </si>
  <si>
    <t>Minneapolic</t>
  </si>
  <si>
    <t>Jeffery</t>
  </si>
  <si>
    <t>jeffmillermaas@live.com</t>
  </si>
  <si>
    <t>763-516-0795</t>
  </si>
  <si>
    <t>Jeff Miller, QRC</t>
  </si>
  <si>
    <t>6314 112th Pl N C</t>
  </si>
  <si>
    <t>Champlin</t>
  </si>
  <si>
    <t>Cheri</t>
  </si>
  <si>
    <t>cheri@millervocational.net</t>
  </si>
  <si>
    <t>507-317-6894</t>
  </si>
  <si>
    <t>Miller Vocational Consulting LLC</t>
  </si>
  <si>
    <t>22484 Lake Francis Rd</t>
  </si>
  <si>
    <t>Elysian</t>
  </si>
  <si>
    <t>Minter</t>
  </si>
  <si>
    <t>Cama</t>
  </si>
  <si>
    <t>507-226-3747</t>
  </si>
  <si>
    <t>Moberg</t>
  </si>
  <si>
    <t>Kenneth</t>
  </si>
  <si>
    <t>ken.moberg@outlook.com</t>
  </si>
  <si>
    <t>320-763-5888</t>
  </si>
  <si>
    <t>Moberg Ken Career &amp; Voc Serv</t>
  </si>
  <si>
    <t>PO Box 862 - c/o Ken Moberg</t>
  </si>
  <si>
    <t>Alexandria</t>
  </si>
  <si>
    <t>Moldstad</t>
  </si>
  <si>
    <t>Michele</t>
  </si>
  <si>
    <t>michele.moldstad@state.mn.us</t>
  </si>
  <si>
    <t>507-304-6267</t>
  </si>
  <si>
    <t>12 Civic Center Plz Ste 1650</t>
  </si>
  <si>
    <t>Morris</t>
  </si>
  <si>
    <t>Corrine</t>
  </si>
  <si>
    <t>corrine@oharahunter.com</t>
  </si>
  <si>
    <t>612-708-6725</t>
  </si>
  <si>
    <t>Tarrant Rehabilitation Services</t>
  </si>
  <si>
    <t>232 West Franklin Ave., #305</t>
  </si>
  <si>
    <t>Mossey</t>
  </si>
  <si>
    <t>Carol</t>
  </si>
  <si>
    <t>320-247-1848</t>
  </si>
  <si>
    <t>Sious Falls</t>
  </si>
  <si>
    <t>Naumann</t>
  </si>
  <si>
    <t>Sharon</t>
  </si>
  <si>
    <t>smnaumann@mesabirehab.com</t>
  </si>
  <si>
    <t>dana@oharahunter.com</t>
  </si>
  <si>
    <t>Nokleby</t>
  </si>
  <si>
    <t>Molly</t>
  </si>
  <si>
    <t>molly@restorevocrehab.com</t>
  </si>
  <si>
    <t>763-226-0602</t>
  </si>
  <si>
    <t>3500 Vicksburg Ln N, Ste 400-334</t>
  </si>
  <si>
    <t>Plymouth</t>
  </si>
  <si>
    <t>Novogoratz</t>
  </si>
  <si>
    <t>mnovogoratz@stubbe.com</t>
  </si>
  <si>
    <t>218-580-0666</t>
  </si>
  <si>
    <t>Ogren</t>
  </si>
  <si>
    <t>jessica.ogren@omni-cm.com</t>
  </si>
  <si>
    <t>651-260-1465</t>
  </si>
  <si>
    <t>Alissa</t>
  </si>
  <si>
    <t>alissa@oharahunter.com</t>
  </si>
  <si>
    <t>Olesewski</t>
  </si>
  <si>
    <t>Meghan</t>
  </si>
  <si>
    <t>meghan.olesewski@omni-cm.com</t>
  </si>
  <si>
    <t>218-969-6779</t>
  </si>
  <si>
    <t>Olson</t>
  </si>
  <si>
    <t>Thomas</t>
  </si>
  <si>
    <t>651-284-5083</t>
  </si>
  <si>
    <t>616 America Ave NW Ste 300</t>
  </si>
  <si>
    <t>Bemidji</t>
  </si>
  <si>
    <t>Orchard</t>
  </si>
  <si>
    <t>Keely</t>
  </si>
  <si>
    <t>keely_orchard@corvel.com</t>
  </si>
  <si>
    <t>612-219-9983</t>
  </si>
  <si>
    <t>Otos</t>
  </si>
  <si>
    <t>Robert</t>
  </si>
  <si>
    <t>rob.otos@omni-cm.com</t>
  </si>
  <si>
    <t>612-790-1114</t>
  </si>
  <si>
    <t>mike.otos@omni-cm.com</t>
  </si>
  <si>
    <t>612-518-6675</t>
  </si>
  <si>
    <t>Page</t>
  </si>
  <si>
    <t>Joanna</t>
  </si>
  <si>
    <t>joanna@pagerehabilitation.com</t>
  </si>
  <si>
    <t>952-217-4834</t>
  </si>
  <si>
    <t>Page Rehabilitation Services Inc.</t>
  </si>
  <si>
    <t>16526 West 78th Street, #322</t>
  </si>
  <si>
    <t>Panettiere</t>
  </si>
  <si>
    <t>Nanine</t>
  </si>
  <si>
    <t>npanettiere@stubbe.com</t>
  </si>
  <si>
    <t>Pereira</t>
  </si>
  <si>
    <t>Marsha</t>
  </si>
  <si>
    <t>marsha.pereira@omni-cm.com</t>
  </si>
  <si>
    <t>218-930-0802</t>
  </si>
  <si>
    <t xml:space="preserve">MN </t>
  </si>
  <si>
    <t>Peters</t>
  </si>
  <si>
    <t>jeff.peters@comprehab.com</t>
  </si>
  <si>
    <t>715-716-0306</t>
  </si>
  <si>
    <t>Petersen</t>
  </si>
  <si>
    <t>Brad</t>
  </si>
  <si>
    <t>brad_petersen@corvel.com</t>
  </si>
  <si>
    <t>3001 NE Broadway St Ste 600</t>
  </si>
  <si>
    <t>Pettit</t>
  </si>
  <si>
    <t>Polasek - Hovde</t>
  </si>
  <si>
    <t>Britny</t>
  </si>
  <si>
    <t>bpolasek@vcminnesota.com</t>
  </si>
  <si>
    <t>West St Paul</t>
  </si>
  <si>
    <t>John Richardson</t>
  </si>
  <si>
    <t>Prudhomme</t>
  </si>
  <si>
    <t>Shannon</t>
  </si>
  <si>
    <t>shannonp@minnworkcomp.com</t>
  </si>
  <si>
    <t>Rajna</t>
  </si>
  <si>
    <t>Morissette</t>
  </si>
  <si>
    <t>rajn@oharahunter.com</t>
  </si>
  <si>
    <t>612-240-8303</t>
  </si>
  <si>
    <t>Greta Bormann</t>
  </si>
  <si>
    <t>Rauscher</t>
  </si>
  <si>
    <t>Caitlin</t>
  </si>
  <si>
    <t>crauscher@vocrest.com</t>
  </si>
  <si>
    <t>Channing Bucher</t>
  </si>
  <si>
    <t>Amanda</t>
  </si>
  <si>
    <t>Little Canada</t>
  </si>
  <si>
    <t>Reinhardt</t>
  </si>
  <si>
    <t>jreinhardt@mnrehabsvs.com</t>
  </si>
  <si>
    <t>952-736-0444</t>
  </si>
  <si>
    <t>Minnesota Rehabilitation Services</t>
  </si>
  <si>
    <t>PO Box 1312</t>
  </si>
  <si>
    <t>Burnsville</t>
  </si>
  <si>
    <t>Revak</t>
  </si>
  <si>
    <t>Vanessa</t>
  </si>
  <si>
    <t>vanessa_revak@corvel.com</t>
  </si>
  <si>
    <t>Reynolds</t>
  </si>
  <si>
    <t>Susan</t>
  </si>
  <si>
    <t>susanrvs@outlook.com</t>
  </si>
  <si>
    <t>952-210-1927</t>
  </si>
  <si>
    <t>Reynolds Vocational Services</t>
  </si>
  <si>
    <t>PO Box 749</t>
  </si>
  <si>
    <t>Lakeville</t>
  </si>
  <si>
    <t>Richards</t>
  </si>
  <si>
    <t>Kelly</t>
  </si>
  <si>
    <t>kelly.richards@omni-cm.com</t>
  </si>
  <si>
    <t>612-269-3338</t>
  </si>
  <si>
    <t>Richardson</t>
  </si>
  <si>
    <t>parinc.john@gmail.com</t>
  </si>
  <si>
    <t>612-987-4375</t>
  </si>
  <si>
    <t>Rippberger</t>
  </si>
  <si>
    <t>Sandra</t>
  </si>
  <si>
    <t>srippberger@stubbe.com</t>
  </si>
  <si>
    <t>612-743-2287</t>
  </si>
  <si>
    <t>Rohne</t>
  </si>
  <si>
    <t>Tiffany</t>
  </si>
  <si>
    <t>tiffany_rohne@corvel.com</t>
  </si>
  <si>
    <t xml:space="preserve">3001Broadway St NE </t>
  </si>
  <si>
    <t>Rowe</t>
  </si>
  <si>
    <t>lrowe@stubbe.com</t>
  </si>
  <si>
    <t>Samlaska</t>
  </si>
  <si>
    <t>Frank</t>
  </si>
  <si>
    <t>samrehab@hickorytech.net</t>
  </si>
  <si>
    <t>507-388-4554</t>
  </si>
  <si>
    <t>209 S 2nd St. Suite 309</t>
  </si>
  <si>
    <t>Schenck</t>
  </si>
  <si>
    <t>aaron_schenck@CorVel.com</t>
  </si>
  <si>
    <t>612-436-2460</t>
  </si>
  <si>
    <t>800-898-3631</t>
  </si>
  <si>
    <t>Schlottach</t>
  </si>
  <si>
    <t>Sandrea</t>
  </si>
  <si>
    <t>sschlottach@stubbe.com</t>
  </si>
  <si>
    <t>651-894-4388</t>
  </si>
  <si>
    <t>Schmalz</t>
  </si>
  <si>
    <t>jennifer.schmalz@paradigmcorp.com</t>
  </si>
  <si>
    <t>218-336-5327</t>
  </si>
  <si>
    <t>Schumer</t>
  </si>
  <si>
    <t>Annette</t>
  </si>
  <si>
    <t>annette.schumer@state.mn.us</t>
  </si>
  <si>
    <t>320-258-2061</t>
  </si>
  <si>
    <t>Schuweiler</t>
  </si>
  <si>
    <t>Kim</t>
  </si>
  <si>
    <t>kim.schuweiler@omni-cm.com</t>
  </si>
  <si>
    <t>612-267-0350</t>
  </si>
  <si>
    <t>Scully</t>
  </si>
  <si>
    <t>Ashley</t>
  </si>
  <si>
    <t>ascully@vocrest.com</t>
  </si>
  <si>
    <t>Seefeldt</t>
  </si>
  <si>
    <t>Robyn</t>
  </si>
  <si>
    <t>robyn.seefeldt@omni-cm.com</t>
  </si>
  <si>
    <t>612-281-0889</t>
  </si>
  <si>
    <t>Sheehan</t>
  </si>
  <si>
    <t>sheehanrehab@comcast.net</t>
  </si>
  <si>
    <t>952-926-1011</t>
  </si>
  <si>
    <t>721 Harding St. NE</t>
  </si>
  <si>
    <t>Siemers</t>
  </si>
  <si>
    <t>rebecca.barott@genexservices.com</t>
  </si>
  <si>
    <t>612-839-4628</t>
  </si>
  <si>
    <t>Natalie</t>
  </si>
  <si>
    <t>612-246-8845</t>
  </si>
  <si>
    <t>Sizen</t>
  </si>
  <si>
    <t>Stanley</t>
  </si>
  <si>
    <t>sizenvoc@comcast.net</t>
  </si>
  <si>
    <t>612-669-6718</t>
  </si>
  <si>
    <t>PO Box 363</t>
  </si>
  <si>
    <t>Anoka</t>
  </si>
  <si>
    <t>Slattery</t>
  </si>
  <si>
    <t>Nancy</t>
  </si>
  <si>
    <t>slatteryn@twincitiesrehab.com</t>
  </si>
  <si>
    <t>Sokol</t>
  </si>
  <si>
    <t>angie.sokol@omni-cm.com</t>
  </si>
  <si>
    <t>612-245-6450</t>
  </si>
  <si>
    <t>Spangberg</t>
  </si>
  <si>
    <t xml:space="preserve">x </t>
  </si>
  <si>
    <t>Statz</t>
  </si>
  <si>
    <t>Mary Ann</t>
  </si>
  <si>
    <t>763-488-9950</t>
  </si>
  <si>
    <t>Statz &amp; Assoc. LLC</t>
  </si>
  <si>
    <t>12318 97th Ave. N</t>
  </si>
  <si>
    <t>Steffen</t>
  </si>
  <si>
    <t>heather.steffen@paradigmcorp.com</t>
  </si>
  <si>
    <t>715-377-6453</t>
  </si>
  <si>
    <t>Stern</t>
  </si>
  <si>
    <t>Mariah</t>
  </si>
  <si>
    <t>stern@merazmn.com</t>
  </si>
  <si>
    <t>320-444-1074</t>
  </si>
  <si>
    <t>763-208-8452</t>
  </si>
  <si>
    <t>Stern Consulting Inc.</t>
  </si>
  <si>
    <t>PO Box 421251</t>
  </si>
  <si>
    <t>Sterner</t>
  </si>
  <si>
    <t>Angie</t>
  </si>
  <si>
    <t>612-723-2504</t>
  </si>
  <si>
    <t>Stickler</t>
  </si>
  <si>
    <t>dstickler@stubbe.com</t>
  </si>
  <si>
    <t>218-341-4720</t>
  </si>
  <si>
    <t>Sylvestre</t>
  </si>
  <si>
    <t>Alicia</t>
  </si>
  <si>
    <t>asylvestre@vocrest.com</t>
  </si>
  <si>
    <t>Szymanski-Sinn</t>
  </si>
  <si>
    <t>Teri</t>
  </si>
  <si>
    <t>teri.szymanski-sinn@omni-cm.com</t>
  </si>
  <si>
    <t>651-253-6059</t>
  </si>
  <si>
    <t>Tannahill</t>
  </si>
  <si>
    <t>nichole.tannahill@omni-cm.com</t>
  </si>
  <si>
    <t>952-686-1469</t>
  </si>
  <si>
    <t xml:space="preserve">Minneapolis </t>
  </si>
  <si>
    <t>Tarrant</t>
  </si>
  <si>
    <t>Roxanne</t>
  </si>
  <si>
    <t>roxtarrant@gmail.com</t>
  </si>
  <si>
    <t>Tebrake</t>
  </si>
  <si>
    <t>Adam</t>
  </si>
  <si>
    <t>atebrake@vcminnesota.com</t>
  </si>
  <si>
    <t>507-382-9874</t>
  </si>
  <si>
    <t>Thayer</t>
  </si>
  <si>
    <t>qrcthayer@comcast.net</t>
  </si>
  <si>
    <t>612-849-9579</t>
  </si>
  <si>
    <t>Thayer Case Mgmt</t>
  </si>
  <si>
    <t>PO Box 49323</t>
  </si>
  <si>
    <t>Blaine</t>
  </si>
  <si>
    <t>Theis</t>
  </si>
  <si>
    <t>Michelle</t>
  </si>
  <si>
    <t>theiscm@aol.com</t>
  </si>
  <si>
    <t>651-592-0100</t>
  </si>
  <si>
    <t>Theis Case Mgmt</t>
  </si>
  <si>
    <t>9542 Oxborough Curve</t>
  </si>
  <si>
    <t>Thiesse</t>
  </si>
  <si>
    <t>Bobbi</t>
  </si>
  <si>
    <t>bobbithiesse@gmail.com</t>
  </si>
  <si>
    <t>218-839-3338</t>
  </si>
  <si>
    <t>Thiesse Consulting LLC</t>
  </si>
  <si>
    <t>PO Box 566</t>
  </si>
  <si>
    <t>Brainerd</t>
  </si>
  <si>
    <t>Venesha</t>
  </si>
  <si>
    <t>605-330-0464</t>
  </si>
  <si>
    <t>952-838-4409</t>
  </si>
  <si>
    <t>Tori</t>
  </si>
  <si>
    <t>Aerika</t>
  </si>
  <si>
    <t>aerika@vcminnesota.com</t>
  </si>
  <si>
    <t>651-353-8594</t>
  </si>
  <si>
    <t>Tosca</t>
  </si>
  <si>
    <t>sharon_tosca@corvel.com</t>
  </si>
  <si>
    <t>612-357-6357</t>
  </si>
  <si>
    <t>Trombley</t>
  </si>
  <si>
    <t>Tyler</t>
  </si>
  <si>
    <t>ttrombley@askewrehab.com</t>
  </si>
  <si>
    <t>Truttman</t>
  </si>
  <si>
    <t>Kathryn</t>
  </si>
  <si>
    <t>katy@oharahunter.com</t>
  </si>
  <si>
    <t>North Oaks</t>
  </si>
  <si>
    <t>Tuff</t>
  </si>
  <si>
    <t>651-483-5660</t>
  </si>
  <si>
    <t>Turtle</t>
  </si>
  <si>
    <t>jturtleprism@gmail.com</t>
  </si>
  <si>
    <t>507-319-0987</t>
  </si>
  <si>
    <t>Tykeson</t>
  </si>
  <si>
    <t>laura@tykesonvocservices.com</t>
  </si>
  <si>
    <t>651-756-8397</t>
  </si>
  <si>
    <t>Tykeson Vocational Services LLC</t>
  </si>
  <si>
    <t>PO Box 607</t>
  </si>
  <si>
    <t>Willernie</t>
  </si>
  <si>
    <t>Dawn</t>
  </si>
  <si>
    <t>Van Pelt</t>
  </si>
  <si>
    <t>jvanpelt@vocrest.com</t>
  </si>
  <si>
    <t>Vertelney</t>
  </si>
  <si>
    <t>Lisa</t>
  </si>
  <si>
    <t>952-838-4243</t>
  </si>
  <si>
    <t>Vint</t>
  </si>
  <si>
    <t>Tracey</t>
  </si>
  <si>
    <t>tvint@stubbe.com</t>
  </si>
  <si>
    <t>612-400-3034</t>
  </si>
  <si>
    <t>Voehl</t>
  </si>
  <si>
    <t>dawnvoehl@yahoo.com</t>
  </si>
  <si>
    <t>952-918-1194</t>
  </si>
  <si>
    <t>16526 W 78th St. Suite 343</t>
  </si>
  <si>
    <t>Vogel</t>
  </si>
  <si>
    <t>Jeanne</t>
  </si>
  <si>
    <t>jeanne.vogel@state.mn.us</t>
  </si>
  <si>
    <t>320-258-2059</t>
  </si>
  <si>
    <t>Vogl</t>
  </si>
  <si>
    <t>ronni_vogl@corvel.com</t>
  </si>
  <si>
    <t>Voigt</t>
  </si>
  <si>
    <t>Miranda</t>
  </si>
  <si>
    <t>miranda.voigt@paradigmcorp.com</t>
  </si>
  <si>
    <t>612-453-7553</t>
  </si>
  <si>
    <t>Volk</t>
  </si>
  <si>
    <t>jvolk@vocrest.com</t>
  </si>
  <si>
    <t>VonBank</t>
  </si>
  <si>
    <t>612-584-2205</t>
  </si>
  <si>
    <t>Principal Rehabilitation Inc.</t>
  </si>
  <si>
    <t>PO Box 47602</t>
  </si>
  <si>
    <t>Vulcan</t>
  </si>
  <si>
    <t>Raymond</t>
  </si>
  <si>
    <t>rayvulcanvrr@gmail.com</t>
  </si>
  <si>
    <t>507-317-0213</t>
  </si>
  <si>
    <t>Vulcan Rehab Resources LLC</t>
  </si>
  <si>
    <t>PO Box 343, 133 Chase Avenue</t>
  </si>
  <si>
    <t>Nicollet</t>
  </si>
  <si>
    <t>Wagendorf</t>
  </si>
  <si>
    <t>LaMay</t>
  </si>
  <si>
    <t xml:space="preserve">lwagendorf@stubbe.com </t>
  </si>
  <si>
    <t>Waisganis</t>
  </si>
  <si>
    <t>mwaisganis@vcminnesota.com</t>
  </si>
  <si>
    <t>952-222-3112</t>
  </si>
  <si>
    <t>Victoria</t>
  </si>
  <si>
    <t>Wilkins</t>
  </si>
  <si>
    <t>Jody</t>
  </si>
  <si>
    <t>jwilkins@stubbe.com</t>
  </si>
  <si>
    <t>Zawadski</t>
  </si>
  <si>
    <t>Brittany</t>
  </si>
  <si>
    <t>Zenzen</t>
  </si>
  <si>
    <t>Troy</t>
  </si>
  <si>
    <t>troy@zkconsultants.com</t>
  </si>
  <si>
    <t>320-470-0538</t>
  </si>
  <si>
    <t>Ziemski</t>
  </si>
  <si>
    <t>Rhonda</t>
  </si>
  <si>
    <t>rhonda.ziemski@omni-cm.com</t>
  </si>
  <si>
    <t>218-590-8290</t>
  </si>
  <si>
    <t>Ziezulewicz</t>
  </si>
  <si>
    <t>Maureen</t>
  </si>
  <si>
    <t>maureen.ziezulewicz@omni-cm.com</t>
  </si>
  <si>
    <t>612-750-7303</t>
  </si>
  <si>
    <t>Zlock</t>
  </si>
  <si>
    <t>mary.zlock@genexservices.com</t>
  </si>
  <si>
    <t>952-607-9106</t>
  </si>
  <si>
    <t>Exp Date</t>
  </si>
  <si>
    <t>Renew Date</t>
  </si>
  <si>
    <t>R-25 Due</t>
  </si>
  <si>
    <t>Notes</t>
  </si>
  <si>
    <t>CRC Exp</t>
  </si>
  <si>
    <t>CDMS Exp</t>
  </si>
  <si>
    <t>CRRN Exp</t>
  </si>
  <si>
    <t>OTR Exp</t>
  </si>
  <si>
    <t>Flag CRC</t>
  </si>
  <si>
    <t>Flag CDMS</t>
  </si>
  <si>
    <t>Flag CRRN</t>
  </si>
  <si>
    <t>Flag OTR</t>
  </si>
  <si>
    <t>Exp Flag</t>
  </si>
  <si>
    <t>Aafedt</t>
  </si>
  <si>
    <t>Jodee</t>
  </si>
  <si>
    <t>jdraeaafedt@gmail.com</t>
  </si>
  <si>
    <t>701-371-7733</t>
  </si>
  <si>
    <t>Alaris Group Minnesota, LLC</t>
  </si>
  <si>
    <t>5001 American Blvd. W Suite 405</t>
  </si>
  <si>
    <t>--</t>
  </si>
  <si>
    <t>Ahern</t>
  </si>
  <si>
    <t>Kristie</t>
  </si>
  <si>
    <t>2031 Wilson Avenue</t>
  </si>
  <si>
    <t>South St. Paul</t>
  </si>
  <si>
    <t>Yes</t>
  </si>
  <si>
    <t>Kathy</t>
  </si>
  <si>
    <t>kmkate@live.com</t>
  </si>
  <si>
    <t>507-391-0639</t>
  </si>
  <si>
    <t>Anderson Kathy Independent</t>
  </si>
  <si>
    <t>1932 Wilby Rd.</t>
  </si>
  <si>
    <t>Albert Lea</t>
  </si>
  <si>
    <t>Andrews</t>
  </si>
  <si>
    <t>Deborah</t>
  </si>
  <si>
    <t>dandrews3236@gmail.com</t>
  </si>
  <si>
    <t>218-536-0364</t>
  </si>
  <si>
    <t>14740 Par Dr</t>
  </si>
  <si>
    <t>Baxter</t>
  </si>
  <si>
    <t>Angeles</t>
  </si>
  <si>
    <t>X</t>
  </si>
  <si>
    <t>karaa@minnworkcomp.com</t>
  </si>
  <si>
    <t>Sarah Holcomb</t>
  </si>
  <si>
    <t>karaa@oharallc.com</t>
  </si>
  <si>
    <t>605-361-1106</t>
  </si>
  <si>
    <t>Archambault</t>
  </si>
  <si>
    <t>nancy.archambault@alarisgroup.com</t>
  </si>
  <si>
    <t>218-390-8705</t>
  </si>
  <si>
    <t>Rhonda Ziemski</t>
  </si>
  <si>
    <t>Cert. due 1/31/2017</t>
  </si>
  <si>
    <t>Bayandalai</t>
  </si>
  <si>
    <t>Uyanga</t>
  </si>
  <si>
    <t>Uyanga.Bayandalai@state.mn.us</t>
  </si>
  <si>
    <t>320-358-2062</t>
  </si>
  <si>
    <t>MN Voc Rehab Serv</t>
  </si>
  <si>
    <t>Robert Harlander-Locke</t>
  </si>
  <si>
    <t>St. Cloud</t>
  </si>
  <si>
    <t>New Intern as of 1/13/16</t>
  </si>
  <si>
    <t>Binsfeld</t>
  </si>
  <si>
    <t>Neal</t>
  </si>
  <si>
    <t>651-407-6162</t>
  </si>
  <si>
    <t>712 Clearbrook Lane</t>
  </si>
  <si>
    <t>dkbohlke@mnqrc.com</t>
  </si>
  <si>
    <t>651-604-0440</t>
  </si>
  <si>
    <t>2770 Hwy 694</t>
  </si>
  <si>
    <t>Bosch</t>
  </si>
  <si>
    <t>Steve</t>
  </si>
  <si>
    <t>stevebosch@msn.com</t>
  </si>
  <si>
    <t>612-722-2388</t>
  </si>
  <si>
    <t>Bosch Rehabilitation</t>
  </si>
  <si>
    <t>PO Box 3669</t>
  </si>
  <si>
    <t>PCA Investigation 12/12/14</t>
  </si>
  <si>
    <t>Bracho</t>
  </si>
  <si>
    <t>Miguel</t>
  </si>
  <si>
    <t>mbracho@mn-voc.com</t>
  </si>
  <si>
    <t>2770 Hwy 694 Service Road</t>
  </si>
  <si>
    <t>Brady</t>
  </si>
  <si>
    <t>612-525-1734</t>
  </si>
  <si>
    <t>PO Box 1463</t>
  </si>
  <si>
    <t>Britton</t>
  </si>
  <si>
    <t>amy.britton@alarisgroup.com</t>
  </si>
  <si>
    <t>507-835-5972</t>
  </si>
  <si>
    <t>Michael Otos</t>
  </si>
  <si>
    <t>MUST OBTAIN CERTIFICATION BEFORE NEXT RENEWAL</t>
  </si>
  <si>
    <t>Byrne</t>
  </si>
  <si>
    <t>abyrne@stubbe.com</t>
  </si>
  <si>
    <t>17710 Old Excelsior Blvd.</t>
  </si>
  <si>
    <t>Camp</t>
  </si>
  <si>
    <t>Annetta</t>
  </si>
  <si>
    <t>acamp@encoreunlimited.com</t>
  </si>
  <si>
    <t>612-360-1176</t>
  </si>
  <si>
    <t>Encore Unlimited</t>
  </si>
  <si>
    <t>Lori Rowe</t>
  </si>
  <si>
    <t>1700 West Hwy 36 Suite 820</t>
  </si>
  <si>
    <t>Roseville</t>
  </si>
  <si>
    <t>Carrington</t>
  </si>
  <si>
    <t>Kristi</t>
  </si>
  <si>
    <t>2256 Bevans Circle</t>
  </si>
  <si>
    <t>Red Wing</t>
  </si>
  <si>
    <t>Cavanaugh</t>
  </si>
  <si>
    <t>kcavanaugh@encoreunlimited.com</t>
  </si>
  <si>
    <t>Charles</t>
  </si>
  <si>
    <t>Jcharles@stubbe.com</t>
  </si>
  <si>
    <t>Janice Arone</t>
  </si>
  <si>
    <t>New QRC as of 3/20/17</t>
  </si>
  <si>
    <t>Cheney</t>
  </si>
  <si>
    <t>Marcia</t>
  </si>
  <si>
    <t>marcia_cheney@CorVel.com</t>
  </si>
  <si>
    <t>Connolly</t>
  </si>
  <si>
    <t>Judy</t>
  </si>
  <si>
    <t>jconnolly@stubbe.com</t>
  </si>
  <si>
    <t>763-792-1770</t>
  </si>
  <si>
    <t>Courtney</t>
  </si>
  <si>
    <t>Clinton</t>
  </si>
  <si>
    <t>ccourtney@vocrest.com</t>
  </si>
  <si>
    <t>Cox</t>
  </si>
  <si>
    <t>Franklin</t>
  </si>
  <si>
    <t>frank_cox@CorVel.com</t>
  </si>
  <si>
    <t>218-722-1500</t>
  </si>
  <si>
    <t>306 W Superior St. Suite 405</t>
  </si>
  <si>
    <t>Going inactive 1/2/15</t>
  </si>
  <si>
    <t>Darkow</t>
  </si>
  <si>
    <t>linda.darkow@alarisgroup.com</t>
  </si>
  <si>
    <t>605-359-6907</t>
  </si>
  <si>
    <t>Dederich</t>
  </si>
  <si>
    <t>651-644-5250</t>
  </si>
  <si>
    <t>Dederich Rehab Co</t>
  </si>
  <si>
    <t>PO Box 14152</t>
  </si>
  <si>
    <t>Going inactive? Waiting for letter from QRC PCA Investigation 11/21/2014</t>
  </si>
  <si>
    <t>Detrick</t>
  </si>
  <si>
    <t xml:space="preserve">Ms. </t>
  </si>
  <si>
    <t>sdetrick@stubbe.com</t>
  </si>
  <si>
    <t>New QRC as of 8/24/2017</t>
  </si>
  <si>
    <t>Dickerson</t>
  </si>
  <si>
    <t>DonaldJD1@gmail.com</t>
  </si>
  <si>
    <t>651-456-0744</t>
  </si>
  <si>
    <t>Search Rehab Inc.</t>
  </si>
  <si>
    <t>PO Box 21097</t>
  </si>
  <si>
    <t>Eagan</t>
  </si>
  <si>
    <t>Ditterick</t>
  </si>
  <si>
    <t>llditterick@cvty.com</t>
  </si>
  <si>
    <t>218-340-5024</t>
  </si>
  <si>
    <t>Coventry Rehabilitation Services, Inc.</t>
  </si>
  <si>
    <t>3611 Queen Palm Dr.</t>
  </si>
  <si>
    <t>Tampa</t>
  </si>
  <si>
    <t>FL</t>
  </si>
  <si>
    <t>Retiring 3/27/2015</t>
  </si>
  <si>
    <t>Dobovich</t>
  </si>
  <si>
    <t>1850 South Pointe Terrace</t>
  </si>
  <si>
    <t>mike_donnelly@CorVel.com</t>
  </si>
  <si>
    <t>612-436-2446</t>
  </si>
  <si>
    <t>Dorgan</t>
  </si>
  <si>
    <t>kelley@oharaassociates.com</t>
  </si>
  <si>
    <t>Alissa O'Hara</t>
  </si>
  <si>
    <t>Inactivate 3/1/13</t>
  </si>
  <si>
    <t>Dougherty-Heim</t>
  </si>
  <si>
    <t>carmendheim@aol.com</t>
  </si>
  <si>
    <t>507-233-7733</t>
  </si>
  <si>
    <t>Galvin Rehab Serv Inc.</t>
  </si>
  <si>
    <t>PO Box 66</t>
  </si>
  <si>
    <t>New Ulm</t>
  </si>
  <si>
    <t>Edelnant</t>
  </si>
  <si>
    <t>Julia_Edelnant@CorVel.com</t>
  </si>
  <si>
    <t>612-426-2462</t>
  </si>
  <si>
    <t>Erickson</t>
  </si>
  <si>
    <t>ericksonrehab@comcast.net</t>
  </si>
  <si>
    <t>651-653-3366</t>
  </si>
  <si>
    <t>Erickson Rehab Serv</t>
  </si>
  <si>
    <t>PO Box 270082</t>
  </si>
  <si>
    <t>Fernandez</t>
  </si>
  <si>
    <t>Kathia</t>
  </si>
  <si>
    <t>kathiaf@minnworkcomp.com</t>
  </si>
  <si>
    <t>Sarah Buhl</t>
  </si>
  <si>
    <t>Franks</t>
  </si>
  <si>
    <t>Robin</t>
  </si>
  <si>
    <t>rfranks@encoreunlimited.com</t>
  </si>
  <si>
    <t>952-294-8338</t>
  </si>
  <si>
    <t>Garrett, III</t>
  </si>
  <si>
    <t>Quillan</t>
  </si>
  <si>
    <t>Qgarrett@vocrest.com</t>
  </si>
  <si>
    <t>Vocaitonal Restoration Services Inc.</t>
  </si>
  <si>
    <t>Julie Volk</t>
  </si>
  <si>
    <t>New Intern as of 1/25/2016</t>
  </si>
  <si>
    <t>Gasper</t>
  </si>
  <si>
    <t>Paulee</t>
  </si>
  <si>
    <t>pgasper@encoreunlimited.com</t>
  </si>
  <si>
    <t>Cert. due 8/18/2017</t>
  </si>
  <si>
    <t>Gravgaard</t>
  </si>
  <si>
    <t>Marilyn</t>
  </si>
  <si>
    <t>marilyn_gravgaard@CorVel.com</t>
  </si>
  <si>
    <t>701-238-7181</t>
  </si>
  <si>
    <t>Gullickson</t>
  </si>
  <si>
    <t>dgullickson@encoreunlimited.com</t>
  </si>
  <si>
    <t>Guzik</t>
  </si>
  <si>
    <t>gerardg@integrity-rehab.com</t>
  </si>
  <si>
    <t>651-207-8438</t>
  </si>
  <si>
    <t>Integrity Rehabilitation LLC</t>
  </si>
  <si>
    <t>1291 Skillman Ave. W</t>
  </si>
  <si>
    <t>Haight</t>
  </si>
  <si>
    <t>Nicolasa</t>
  </si>
  <si>
    <t>nicohaight@gmail.com</t>
  </si>
  <si>
    <t>7736 Vasserman Pl</t>
  </si>
  <si>
    <t>Chanhassen</t>
  </si>
  <si>
    <t>Leslie</t>
  </si>
  <si>
    <t>lesliehalverson.hall@genexservices.com</t>
  </si>
  <si>
    <t>6465 Wayzata Blvd. Suite 805</t>
  </si>
  <si>
    <t>Hanzal</t>
  </si>
  <si>
    <t>Jean</t>
  </si>
  <si>
    <t>jhanzal@askewrehab.com</t>
  </si>
  <si>
    <t>5001 American Blvd. W Suite 530</t>
  </si>
  <si>
    <t>NO</t>
  </si>
  <si>
    <t>Heitzman</t>
  </si>
  <si>
    <t>angela@heitzmanrehab.com</t>
  </si>
  <si>
    <t>952-924-9028</t>
  </si>
  <si>
    <t>Heitzman Rehab LLC</t>
  </si>
  <si>
    <t>2730 Ottawa Ave. S</t>
  </si>
  <si>
    <t>courtesy reminder e-mailed 6/9/14, she wants both registrations inactivated on 7/1/14</t>
  </si>
  <si>
    <t>Hemish</t>
  </si>
  <si>
    <t>Suzanne.Hemish@alarisgroup.com</t>
  </si>
  <si>
    <t>612-418-8247</t>
  </si>
  <si>
    <t>Hennen</t>
  </si>
  <si>
    <t>lewisrehab@aol.com</t>
  </si>
  <si>
    <t>320-685-4050</t>
  </si>
  <si>
    <t>Lewis Rehab Consultants Inc.</t>
  </si>
  <si>
    <t>27707 Schulz Rd.</t>
  </si>
  <si>
    <t>Cold Spring</t>
  </si>
  <si>
    <t>Hinnenthal</t>
  </si>
  <si>
    <t>Amber</t>
  </si>
  <si>
    <t>arhinnenthal@cvty.us.com</t>
  </si>
  <si>
    <t>612-418-9297</t>
  </si>
  <si>
    <t>Hjelmeland</t>
  </si>
  <si>
    <t>JOHNHJELMELAND@MSN.COM</t>
  </si>
  <si>
    <t>612-804-8716</t>
  </si>
  <si>
    <t>Hjelmeland Rehab Consultants Inc.</t>
  </si>
  <si>
    <t>PO Box 390462</t>
  </si>
  <si>
    <t>LYNNHJELMELAND@MSN.COM</t>
  </si>
  <si>
    <t>612-804-8715</t>
  </si>
  <si>
    <t>Hosking</t>
  </si>
  <si>
    <t>Bernice</t>
  </si>
  <si>
    <t>bkhosking@charter.net</t>
  </si>
  <si>
    <t>651-463-7486</t>
  </si>
  <si>
    <t>Hosking Bernice K</t>
  </si>
  <si>
    <t>PO Box 21487</t>
  </si>
  <si>
    <t>Hoversten</t>
  </si>
  <si>
    <t>Mitra</t>
  </si>
  <si>
    <t>mitra_hoversten@CorVel.com</t>
  </si>
  <si>
    <t>Troy Zenzen</t>
  </si>
  <si>
    <t>Huber</t>
  </si>
  <si>
    <t>Pamela</t>
  </si>
  <si>
    <t>phuber@encoreunlimited.com</t>
  </si>
  <si>
    <t>507-334-1948</t>
  </si>
  <si>
    <t>Huckels</t>
  </si>
  <si>
    <t>phuckels@encoreunlimited.com</t>
  </si>
  <si>
    <t>651-235-4868</t>
  </si>
  <si>
    <t>Jerde</t>
  </si>
  <si>
    <t>1236 20th St. NW</t>
  </si>
  <si>
    <t>Jordan</t>
  </si>
  <si>
    <t>kathleen.jordan@alarisgroup.com</t>
  </si>
  <si>
    <t>612-751-8280</t>
  </si>
  <si>
    <t>Kapaska</t>
  </si>
  <si>
    <t>Sharon.Kapaska@zurichna.com</t>
  </si>
  <si>
    <t>651-731-1274</t>
  </si>
  <si>
    <t>Zurich Services Corp.</t>
  </si>
  <si>
    <t>7595 Currell Blvd. Suite 251562</t>
  </si>
  <si>
    <t>Woodbury</t>
  </si>
  <si>
    <t>Kelton</t>
  </si>
  <si>
    <t>michaelk@minnworkcomp.com</t>
  </si>
  <si>
    <t>651-214-5813</t>
  </si>
  <si>
    <t>Jane Affeldt</t>
  </si>
  <si>
    <t>Kestly</t>
  </si>
  <si>
    <t>Greg</t>
  </si>
  <si>
    <t>greg.kestly@alarisgroup.com</t>
  </si>
  <si>
    <t>218-336-4879</t>
  </si>
  <si>
    <t>Kinnunen</t>
  </si>
  <si>
    <t>Dale</t>
  </si>
  <si>
    <t>dk@witzkeandassociates.com</t>
  </si>
  <si>
    <t>218-722-1212</t>
  </si>
  <si>
    <t>Witzke &amp; Assoc. Voc Rehab Serv</t>
  </si>
  <si>
    <t>324 W Superior St. Suite 915</t>
  </si>
  <si>
    <t>No</t>
  </si>
  <si>
    <t>Kockelman</t>
  </si>
  <si>
    <t>395 John Ireland Blvd.</t>
  </si>
  <si>
    <t>St. Paul</t>
  </si>
  <si>
    <t>Kuslich</t>
  </si>
  <si>
    <t>jessica.kuslich@alarisgroup.com</t>
  </si>
  <si>
    <t>651-895-2669</t>
  </si>
  <si>
    <t>Lamberson-Makela</t>
  </si>
  <si>
    <t>Helen</t>
  </si>
  <si>
    <t>hmakela@stubbe.com</t>
  </si>
  <si>
    <t>952-470-4900</t>
  </si>
  <si>
    <t>Lanes</t>
  </si>
  <si>
    <t>Tom</t>
  </si>
  <si>
    <t>tomlanes@embarqmail.com</t>
  </si>
  <si>
    <t>320-759-2354</t>
  </si>
  <si>
    <t>PO Box 862 - C/O KEN MOBERG</t>
  </si>
  <si>
    <t>Leske</t>
  </si>
  <si>
    <t>nleske@frontiernet.net</t>
  </si>
  <si>
    <t>651-463-7000</t>
  </si>
  <si>
    <t>Leske Rehab Consulting</t>
  </si>
  <si>
    <t>PO Box 280</t>
  </si>
  <si>
    <t>Hampton</t>
  </si>
  <si>
    <t>Lewis</t>
  </si>
  <si>
    <t>Lidke</t>
  </si>
  <si>
    <t>Kurt</t>
  </si>
  <si>
    <t>kelidke1@yahoo.com</t>
  </si>
  <si>
    <t>507-951-4535</t>
  </si>
  <si>
    <t>Kurt Lidke, QRC</t>
  </si>
  <si>
    <t>5645 Meadow Drive, SEE</t>
  </si>
  <si>
    <t>Andrew</t>
  </si>
  <si>
    <t>parinc.andrew@gmail.com</t>
  </si>
  <si>
    <t>651-330-5151</t>
  </si>
  <si>
    <t>Leon Olson</t>
  </si>
  <si>
    <t>New QRC as of 12/14/2015: Cert Due 12/14/2018</t>
  </si>
  <si>
    <t>Southern</t>
  </si>
  <si>
    <t>None</t>
  </si>
  <si>
    <t>Loomis</t>
  </si>
  <si>
    <t>deb.loomis@alarisgroup.com</t>
  </si>
  <si>
    <t>877-491-8112</t>
  </si>
  <si>
    <t>PO Box 547</t>
  </si>
  <si>
    <t>Circle Pines</t>
  </si>
  <si>
    <t>no</t>
  </si>
  <si>
    <t>Marchesan</t>
  </si>
  <si>
    <t>Rafaela</t>
  </si>
  <si>
    <t>Rmarchesan@oinjury.com</t>
  </si>
  <si>
    <t>Kristen Engelke</t>
  </si>
  <si>
    <t>PO Box 173</t>
  </si>
  <si>
    <t>Cert Due 11/30/2019</t>
  </si>
  <si>
    <t>Metro</t>
  </si>
  <si>
    <t>Angelina</t>
  </si>
  <si>
    <t>amay@encoreunlimited.com</t>
  </si>
  <si>
    <t>Jody Austreng</t>
  </si>
  <si>
    <t>McCabe</t>
  </si>
  <si>
    <t>dcimccabe@bevcomm.net</t>
  </si>
  <si>
    <t>507-526-3497</t>
  </si>
  <si>
    <t>13 Elm Blvd</t>
  </si>
  <si>
    <t>Blue Earth</t>
  </si>
  <si>
    <t>McCaffrey</t>
  </si>
  <si>
    <t>Albert</t>
  </si>
  <si>
    <t>jojocat2956@aol.com</t>
  </si>
  <si>
    <t>952-881-7288</t>
  </si>
  <si>
    <t>McCaffrey Rehab Serv</t>
  </si>
  <si>
    <t>PO Box 386357</t>
  </si>
  <si>
    <t>McCulloch</t>
  </si>
  <si>
    <t>troym@minnworkcomp.com</t>
  </si>
  <si>
    <t>Gayle Doverspike</t>
  </si>
  <si>
    <t>McKinstry-Luepke</t>
  </si>
  <si>
    <t>chasmac5@gmail.com</t>
  </si>
  <si>
    <t>612-508-3421</t>
  </si>
  <si>
    <t>443 Lafayette Rd. 4th Fl</t>
  </si>
  <si>
    <t>Middleton</t>
  </si>
  <si>
    <t>Marta</t>
  </si>
  <si>
    <t>marta.middleton@alarisgroup.com</t>
  </si>
  <si>
    <t>Maureen Ziezulewicz</t>
  </si>
  <si>
    <t>New QRC as of 7/14/2016</t>
  </si>
  <si>
    <t>jim@millercms.com</t>
  </si>
  <si>
    <t>605-520-1639</t>
  </si>
  <si>
    <t>Broadspire Rehabilitation Services, Inc.</t>
  </si>
  <si>
    <t>816 N Maple St</t>
  </si>
  <si>
    <t>Watertown</t>
  </si>
  <si>
    <t>Moen</t>
  </si>
  <si>
    <t>William</t>
  </si>
  <si>
    <t>bmoen@mickelsonrehab.com</t>
  </si>
  <si>
    <t>651-481-4900</t>
  </si>
  <si>
    <t>Mickelson Rehabilitation</t>
  </si>
  <si>
    <t>Michael Anderson</t>
  </si>
  <si>
    <t>3820 Cleveland Ave. N. Ste 300</t>
  </si>
  <si>
    <t>Murphy</t>
  </si>
  <si>
    <t>dmurphy@encoreunlimited.com</t>
  </si>
  <si>
    <t>Newell</t>
  </si>
  <si>
    <t>Christi</t>
  </si>
  <si>
    <t>christi.newell@alarisgroup.com</t>
  </si>
  <si>
    <t>952-546-0377</t>
  </si>
  <si>
    <t>Norris</t>
  </si>
  <si>
    <t>carolnorrisqrc@earthlink.net</t>
  </si>
  <si>
    <t>952-934-0108</t>
  </si>
  <si>
    <t>Norris Carol QRC Inc.</t>
  </si>
  <si>
    <t>16526 W 78th St. Suite 315</t>
  </si>
  <si>
    <t>O'Donnell-Regennitter</t>
  </si>
  <si>
    <t>deb.odonnell@genexservices.com</t>
  </si>
  <si>
    <t>763-545-1258</t>
  </si>
  <si>
    <t>dmonikowski@charter.net</t>
  </si>
  <si>
    <t>612-578-1882</t>
  </si>
  <si>
    <t>Olson Ann C</t>
  </si>
  <si>
    <t>PO Box 1611</t>
  </si>
  <si>
    <t>Parks</t>
  </si>
  <si>
    <t>Wendy</t>
  </si>
  <si>
    <t>wparks@stubbe.com</t>
  </si>
  <si>
    <t>440 Countryside Dr</t>
  </si>
  <si>
    <t>St. Croix Falls</t>
  </si>
  <si>
    <t>WI</t>
  </si>
  <si>
    <t>Courtesy reminder e-mailed 2/7/14, last reminder sent 3/11/14</t>
  </si>
  <si>
    <t>Pearson</t>
  </si>
  <si>
    <t>jennyrobinson8@yahoo.com</t>
  </si>
  <si>
    <t>262-893-8635</t>
  </si>
  <si>
    <t>ManageAbility Inc.</t>
  </si>
  <si>
    <t>13857 55th St. N.</t>
  </si>
  <si>
    <t>Perry</t>
  </si>
  <si>
    <t>Mary Ellen</t>
  </si>
  <si>
    <t>meperry@emcds.org</t>
  </si>
  <si>
    <t>612-708-1708</t>
  </si>
  <si>
    <t>Excel Managed Care &amp; Disability Svcs Inc.</t>
  </si>
  <si>
    <t>PO Box 254</t>
  </si>
  <si>
    <t>Elk River</t>
  </si>
  <si>
    <t>Northern</t>
  </si>
  <si>
    <t>Quillen</t>
  </si>
  <si>
    <t>joseph.quillen@alarisgroup.com</t>
  </si>
  <si>
    <t>218-730-9950</t>
  </si>
  <si>
    <t>Alaris Group Inc.</t>
  </si>
  <si>
    <t>Spanish &amp; Portuguese</t>
  </si>
  <si>
    <t>Reilly</t>
  </si>
  <si>
    <t>Ruth</t>
  </si>
  <si>
    <t>651-270-1986</t>
  </si>
  <si>
    <t>Reilly Case Mgmt</t>
  </si>
  <si>
    <t>PO Box 1168</t>
  </si>
  <si>
    <t>Hudson</t>
  </si>
  <si>
    <t>Per conversation 5/15/13 she is planning to retire and will not renew in 2013</t>
  </si>
  <si>
    <t>Rockman</t>
  </si>
  <si>
    <t>Roselyn</t>
  </si>
  <si>
    <t>roselyn.rockman@state.mn.us</t>
  </si>
  <si>
    <t>651-201-3028</t>
  </si>
  <si>
    <t>MN Dept of Administration</t>
  </si>
  <si>
    <t>658 Cedar St. Suite 310</t>
  </si>
  <si>
    <t>Sandusky</t>
  </si>
  <si>
    <t>james.sandusky@state.mn.us</t>
  </si>
  <si>
    <t>651-201-3029</t>
  </si>
  <si>
    <t>Schmidt</t>
  </si>
  <si>
    <t>Maryne</t>
  </si>
  <si>
    <t>maryne1@msn.com</t>
  </si>
  <si>
    <t>763-226-0118</t>
  </si>
  <si>
    <t>16200 48th Ave. N</t>
  </si>
  <si>
    <t>Self</t>
  </si>
  <si>
    <t>3615 Oak Creek Terrace</t>
  </si>
  <si>
    <t>Selnes</t>
  </si>
  <si>
    <t>Betty</t>
  </si>
  <si>
    <t>betty.selnes@alarisgroup.com</t>
  </si>
  <si>
    <t>612-922-9709</t>
  </si>
  <si>
    <t>Sharpe</t>
  </si>
  <si>
    <t>Howard</t>
  </si>
  <si>
    <t>howard_sharpe@choosebroadspire.com</t>
  </si>
  <si>
    <t>651-403-0334</t>
  </si>
  <si>
    <t>10195 James Ave. NE</t>
  </si>
  <si>
    <t>Monticello</t>
  </si>
  <si>
    <t>Spanish</t>
  </si>
  <si>
    <t>Signell Hain</t>
  </si>
  <si>
    <t>Gail</t>
  </si>
  <si>
    <t>1765 Eldridge Ave. W.</t>
  </si>
  <si>
    <t>Sloan</t>
  </si>
  <si>
    <t>Douglas</t>
  </si>
  <si>
    <t>doug.sloan@state.mn.us</t>
  </si>
  <si>
    <t>218-308-2081</t>
  </si>
  <si>
    <t>616 America Ave. NW Suite 300</t>
  </si>
  <si>
    <t>Steigauf</t>
  </si>
  <si>
    <t>elizabeths@minnworkcomp.com</t>
  </si>
  <si>
    <t>612-481-4416</t>
  </si>
  <si>
    <t>Steward</t>
  </si>
  <si>
    <t>Roderick</t>
  </si>
  <si>
    <t>msteward@stubbe.com</t>
  </si>
  <si>
    <t>218-724-4315</t>
  </si>
  <si>
    <t>2026 E 9th St.</t>
  </si>
  <si>
    <t>Central</t>
  </si>
  <si>
    <t>Mongolian</t>
  </si>
  <si>
    <t>Stoakes</t>
  </si>
  <si>
    <t>Katie</t>
  </si>
  <si>
    <t>katie.stoakes@alarisgroup.com</t>
  </si>
  <si>
    <t>Stoltz</t>
  </si>
  <si>
    <t>Angelica</t>
  </si>
  <si>
    <t>angelica.stoltz@alarisgroup.com</t>
  </si>
  <si>
    <t>952-999-0109</t>
  </si>
  <si>
    <t>Kelly Richards</t>
  </si>
  <si>
    <t>Storey, Jr.</t>
  </si>
  <si>
    <t>Alan H.</t>
  </si>
  <si>
    <t>Dr.</t>
  </si>
  <si>
    <t>573-842-9912</t>
  </si>
  <si>
    <t>QQRC Incorporated</t>
  </si>
  <si>
    <t>Julie Quanrud</t>
  </si>
  <si>
    <t>37812 Cty. Rd. 23</t>
  </si>
  <si>
    <t>Shevlin</t>
  </si>
  <si>
    <t>New QRC as of 4/7/2015</t>
  </si>
  <si>
    <t>Street</t>
  </si>
  <si>
    <t>twstreet@cvty.com</t>
  </si>
  <si>
    <t>813-663-3780</t>
  </si>
  <si>
    <t>Brett Krumhardt</t>
  </si>
  <si>
    <t>Cert. Due 4/29/2017</t>
  </si>
  <si>
    <t>Strewler</t>
  </si>
  <si>
    <t>kstrewler@charter.net</t>
  </si>
  <si>
    <t>218-348-4838</t>
  </si>
  <si>
    <t>Strewler Rehab Serv</t>
  </si>
  <si>
    <t>2344 Lackawanna Ave.</t>
  </si>
  <si>
    <t>Superior</t>
  </si>
  <si>
    <t>Tapia</t>
  </si>
  <si>
    <t>Carolyn</t>
  </si>
  <si>
    <t>carolyn@rcounselors.com</t>
  </si>
  <si>
    <t>5353 Wayzata Blvd., Ste 202</t>
  </si>
  <si>
    <t>Thran</t>
  </si>
  <si>
    <t>helen.thran@state.mn.us</t>
  </si>
  <si>
    <t>218-231-8991</t>
  </si>
  <si>
    <t>3920 13th Ave. E</t>
  </si>
  <si>
    <t>Hibbing</t>
  </si>
  <si>
    <t>Tollefson</t>
  </si>
  <si>
    <t>Ione</t>
  </si>
  <si>
    <t>ionetollefson@earthlink.net</t>
  </si>
  <si>
    <t>952-831-9203</t>
  </si>
  <si>
    <t>Tollefson &amp; Assoc.</t>
  </si>
  <si>
    <t>8416 Xerxes Ave. S</t>
  </si>
  <si>
    <t>Trossen</t>
  </si>
  <si>
    <t>dcimiket@gmail.com</t>
  </si>
  <si>
    <t>Trunnell</t>
  </si>
  <si>
    <t>Lynnette</t>
  </si>
  <si>
    <t>ltrunnell@stubbe.com</t>
  </si>
  <si>
    <t>651-459-2987</t>
  </si>
  <si>
    <t>Vang</t>
  </si>
  <si>
    <t>Nene</t>
  </si>
  <si>
    <t>nenev@minnworkcomp.com</t>
  </si>
  <si>
    <t>Shannon Prudhomme</t>
  </si>
  <si>
    <t>Vaught</t>
  </si>
  <si>
    <t>dan_vaught@corvel.com</t>
  </si>
  <si>
    <t>Scott Campbell</t>
  </si>
  <si>
    <t>New QRC as of 5/17/16</t>
  </si>
  <si>
    <t>Vayder</t>
  </si>
  <si>
    <t>Nichol</t>
  </si>
  <si>
    <t>nikki.vayder@genexservices.com</t>
  </si>
  <si>
    <t>Veith</t>
  </si>
  <si>
    <t>vejoyo@gmail.com</t>
  </si>
  <si>
    <t>913-956-2946</t>
  </si>
  <si>
    <t>CompAlliance QRC</t>
  </si>
  <si>
    <t>PO Box 22114</t>
  </si>
  <si>
    <t>Victorson</t>
  </si>
  <si>
    <t>barbara.victorson@zurichna.com</t>
  </si>
  <si>
    <t>763-561-2381</t>
  </si>
  <si>
    <t>8649 Emerson Ave. N</t>
  </si>
  <si>
    <t>White</t>
  </si>
  <si>
    <t>JoAnn</t>
  </si>
  <si>
    <t>3001 NE Broadway St. Ste 600</t>
  </si>
  <si>
    <t>Williams</t>
  </si>
  <si>
    <t>Frances</t>
  </si>
  <si>
    <t>fran.williams@alarisgroup.com</t>
  </si>
  <si>
    <t>Sanders</t>
  </si>
  <si>
    <t>Margie</t>
  </si>
  <si>
    <t>marjorie.sanders@genexservices.com</t>
  </si>
  <si>
    <t>O'Loughlin</t>
  </si>
  <si>
    <t>joloughlin@stubbe.com</t>
  </si>
  <si>
    <t>952-807-2025</t>
  </si>
  <si>
    <t>14525 HWY 7, #205</t>
  </si>
  <si>
    <t>Thiem</t>
  </si>
  <si>
    <t>lthiem@stubbe.com</t>
  </si>
  <si>
    <t>800-895-4892</t>
  </si>
  <si>
    <t>dchristensen@stubbe.com</t>
  </si>
  <si>
    <t>PO Box 155</t>
  </si>
  <si>
    <t>Mound</t>
  </si>
  <si>
    <t>Irle</t>
  </si>
  <si>
    <t>Gregory</t>
  </si>
  <si>
    <t>gregirle@comcast.net</t>
  </si>
  <si>
    <t>763-208-3849</t>
  </si>
  <si>
    <t>PO Box 270206</t>
  </si>
  <si>
    <t>Golden Valley</t>
  </si>
  <si>
    <t>Sonjie</t>
  </si>
  <si>
    <t>sonjiejohnsonconsultants@gmail.com</t>
  </si>
  <si>
    <t>651-487-9101</t>
  </si>
  <si>
    <t>Johnson Sonjie Consultants</t>
  </si>
  <si>
    <t>900 Nebraska Ave. W</t>
  </si>
  <si>
    <t>Berdahl</t>
  </si>
  <si>
    <t>dberdahl@comcast.net</t>
  </si>
  <si>
    <t>763-231-0221</t>
  </si>
  <si>
    <t>Berdahl Rehabilitation Services</t>
  </si>
  <si>
    <t>1405 Lilac Drive, Suite 160B</t>
  </si>
  <si>
    <t>Benson</t>
  </si>
  <si>
    <t>Paige</t>
  </si>
  <si>
    <t>paige.benson@morrellassociates.com</t>
  </si>
  <si>
    <t>218-340-0657</t>
  </si>
  <si>
    <t>Morrell &amp; Assoc.</t>
  </si>
  <si>
    <t>5273 Lakewood Rd.</t>
  </si>
  <si>
    <t>Schrot</t>
  </si>
  <si>
    <t>kschrot@stubbe.com</t>
  </si>
  <si>
    <t>507-388-8872</t>
  </si>
  <si>
    <t>PO Box 1893</t>
  </si>
  <si>
    <t>outstanding penalties Missing R forms</t>
  </si>
  <si>
    <t>Kurenitz</t>
  </si>
  <si>
    <t>kurenitzassoc@msn.com</t>
  </si>
  <si>
    <t>612-203-9989</t>
  </si>
  <si>
    <t>Kurenitz &amp; Associates</t>
  </si>
  <si>
    <t>PO Box 274</t>
  </si>
  <si>
    <t>Wilbert</t>
  </si>
  <si>
    <t>Carrie</t>
  </si>
  <si>
    <t>carrie.wilbert@state.mn.us</t>
  </si>
  <si>
    <t>Mike Hall</t>
  </si>
  <si>
    <t>New QRC as of 1/10/2018</t>
  </si>
  <si>
    <t>Rottier</t>
  </si>
  <si>
    <t>Dorothy</t>
  </si>
  <si>
    <t>drottier@encoreunlimited.com</t>
  </si>
  <si>
    <t>763-221-9700</t>
  </si>
  <si>
    <t>Alaris-Encore Minnesota LLC</t>
  </si>
  <si>
    <t>Petterson</t>
  </si>
  <si>
    <t>lori.petterson@genexservices.com</t>
  </si>
  <si>
    <t>952-221-1378</t>
  </si>
  <si>
    <t>Harlander-Locke</t>
  </si>
  <si>
    <t>Bob.Harlander-Locke@state.mn.us</t>
  </si>
  <si>
    <t>320-258-2054</t>
  </si>
  <si>
    <t>Michels</t>
  </si>
  <si>
    <t>dcidebm@gmail.com</t>
  </si>
  <si>
    <t>Horak unpaid penalty</t>
  </si>
  <si>
    <t>julie_horak@CorVel.com</t>
  </si>
  <si>
    <t>Markovich</t>
  </si>
  <si>
    <t>Katherine</t>
  </si>
  <si>
    <t>kmarkovich@encoreunlimited.com</t>
  </si>
  <si>
    <t xml:space="preserve">wacoutz@gmail.com </t>
  </si>
  <si>
    <t>andersonkathleen1981@gmail.com</t>
  </si>
  <si>
    <t>612-799-8058</t>
  </si>
  <si>
    <t>Quanrud</t>
  </si>
  <si>
    <t>Emily</t>
  </si>
  <si>
    <t>erquanrud@gmail.com</t>
  </si>
  <si>
    <t>651-802-4243</t>
  </si>
  <si>
    <t>Vocational Rehabilitation Consultants</t>
  </si>
  <si>
    <t>PO Box 385465</t>
  </si>
  <si>
    <t>andy_kamm@corvel.com</t>
  </si>
  <si>
    <t>yes</t>
  </si>
  <si>
    <t>Sabye</t>
  </si>
  <si>
    <t>Lisa_Sabye@CorVel.com</t>
  </si>
  <si>
    <t>Rogers</t>
  </si>
  <si>
    <t>Randy</t>
  </si>
  <si>
    <t>randy.rogers@genexservices.com</t>
  </si>
  <si>
    <t>763-227-2259</t>
  </si>
  <si>
    <t>Hardy</t>
  </si>
  <si>
    <t>Josie</t>
  </si>
  <si>
    <t>josiehardy@msn.com</t>
  </si>
  <si>
    <t>952-888-7588</t>
  </si>
  <si>
    <t>Hardy Josie P &amp; Assoc.</t>
  </si>
  <si>
    <t>10723 York Ave. S</t>
  </si>
  <si>
    <t>Korkowski</t>
  </si>
  <si>
    <t>sue@lakecountryrehab.com</t>
  </si>
  <si>
    <t>952-226-2650</t>
  </si>
  <si>
    <t>Lake Country Rehabilitation</t>
  </si>
  <si>
    <t xml:space="preserve">PO Box 392 </t>
  </si>
  <si>
    <t>Prior Lake</t>
  </si>
  <si>
    <t>Timothy</t>
  </si>
  <si>
    <t xml:space="preserve">tim.collin@comprehab.com </t>
  </si>
  <si>
    <t>Ray</t>
  </si>
  <si>
    <t>rcpeters@fedins.com</t>
  </si>
  <si>
    <t>763-502-0785</t>
  </si>
  <si>
    <t>Federated Mutl Ins Co</t>
  </si>
  <si>
    <t>PO Box 486</t>
  </si>
  <si>
    <t>Owatonna</t>
  </si>
  <si>
    <t>mhoversten@vocrest.com</t>
  </si>
  <si>
    <t>intern 12/18</t>
  </si>
  <si>
    <t>Larson</t>
  </si>
  <si>
    <t>Christina</t>
  </si>
  <si>
    <t>Christina_Larson@corvel.com</t>
  </si>
  <si>
    <t>Aaron Schenck</t>
  </si>
  <si>
    <t>Friedrich</t>
  </si>
  <si>
    <t>Kimberly.friedrich@genexservices.com</t>
  </si>
  <si>
    <t>612-756-4567</t>
  </si>
  <si>
    <t>New QRC Intern 6/1/2018</t>
  </si>
  <si>
    <t>Peterson</t>
  </si>
  <si>
    <t>jep1944@gmail.com</t>
  </si>
  <si>
    <t>507-272-4747</t>
  </si>
  <si>
    <t>Peterson Rehabilitation Services Inc.</t>
  </si>
  <si>
    <t>PO Box 241222</t>
  </si>
  <si>
    <t>Juricko</t>
  </si>
  <si>
    <t>651-890-2525</t>
  </si>
  <si>
    <t>New Intern 3/31/2019</t>
  </si>
  <si>
    <t>Kluver</t>
  </si>
  <si>
    <t>Jonell</t>
  </si>
  <si>
    <t>Jonell.KLUVER@paradigmcorp.com</t>
  </si>
  <si>
    <t>Russell</t>
  </si>
  <si>
    <t>L. David</t>
  </si>
  <si>
    <t>rusrehab@hotmail.com</t>
  </si>
  <si>
    <t>952-935-2137</t>
  </si>
  <si>
    <t>Russell L David Rehab Mgmt</t>
  </si>
  <si>
    <t>6623 Londonderry Dr</t>
  </si>
  <si>
    <t>Edina</t>
  </si>
  <si>
    <t>Voth</t>
  </si>
  <si>
    <t>Camille</t>
  </si>
  <si>
    <t>CAMILLE.VOTH@paradigmcorp.com</t>
  </si>
  <si>
    <t>701-373-5244</t>
  </si>
  <si>
    <t>Paulsrud</t>
  </si>
  <si>
    <t>Stephen</t>
  </si>
  <si>
    <t>stephen.paulsrud@state.mn.us</t>
  </si>
  <si>
    <t>651-284-5421</t>
  </si>
  <si>
    <t>Dopson</t>
  </si>
  <si>
    <t>Parinc.steve@gmail.com</t>
  </si>
  <si>
    <t>651-207-7856</t>
  </si>
  <si>
    <t>Paul Rydel</t>
  </si>
  <si>
    <t>new intern 5/30/2019</t>
  </si>
  <si>
    <t>kelly_mckay@CorVel.com</t>
  </si>
  <si>
    <t>866-450-9404</t>
  </si>
  <si>
    <t xml:space="preserve">jdqqrc@outlook.com </t>
  </si>
  <si>
    <t>763-401-2228</t>
  </si>
  <si>
    <t>Brown III</t>
  </si>
  <si>
    <t>Gordon</t>
  </si>
  <si>
    <t>gordonb@minnworkcomp.com</t>
  </si>
  <si>
    <t>new intern 9/2019</t>
  </si>
  <si>
    <t>Kriegler</t>
  </si>
  <si>
    <t>krieglerrehab@mac.com</t>
  </si>
  <si>
    <t>651-636-3331</t>
  </si>
  <si>
    <t>Kriegler Rehab</t>
  </si>
  <si>
    <t>PO Box 441</t>
  </si>
  <si>
    <t>Mark</t>
  </si>
  <si>
    <t>parinc.mark@gmail.com</t>
  </si>
  <si>
    <t>retiring 11/30/2019</t>
  </si>
  <si>
    <t>Smith</t>
  </si>
  <si>
    <t>ssmith@stubbe.com</t>
  </si>
  <si>
    <t>612-965-3308</t>
  </si>
  <si>
    <t>Klimek</t>
  </si>
  <si>
    <t>Cynthia</t>
  </si>
  <si>
    <t>Cindy.KLIMEK@paradigmcorp.com</t>
  </si>
  <si>
    <t>Caputa</t>
  </si>
  <si>
    <t>Denise</t>
  </si>
  <si>
    <t>Denise.CAPUTA@paradigmcorp.com</t>
  </si>
  <si>
    <t>218-724-4314</t>
  </si>
  <si>
    <t>Bjorklund</t>
  </si>
  <si>
    <t>Alden</t>
  </si>
  <si>
    <t>alden@awbjorklund.com</t>
  </si>
  <si>
    <t>651-429-5000</t>
  </si>
  <si>
    <t>Bjorklund Alden W &amp; Assoc.</t>
  </si>
  <si>
    <t>9469 Jewel Lane Ct. N</t>
  </si>
  <si>
    <t>Forest Lake</t>
  </si>
  <si>
    <t>retiring 12/31/2019</t>
  </si>
  <si>
    <t>Fyle</t>
  </si>
  <si>
    <t>Bridget</t>
  </si>
  <si>
    <t>Bridget_Fyle@corvel.com</t>
  </si>
  <si>
    <t>612-203-3339</t>
  </si>
  <si>
    <t>Anna Donnelly</t>
  </si>
  <si>
    <t xml:space="preserve">Minnepolis </t>
  </si>
  <si>
    <t>Ferring</t>
  </si>
  <si>
    <t>tom.ferring@dcirehab.com</t>
  </si>
  <si>
    <t>Alagna</t>
  </si>
  <si>
    <t>rehabconsulting@comcast.net</t>
  </si>
  <si>
    <t>763-550-9267</t>
  </si>
  <si>
    <t>Alagna Patricia Rehab Consulting Services</t>
  </si>
  <si>
    <t>PO Box 27082</t>
  </si>
  <si>
    <t>Langmo</t>
  </si>
  <si>
    <t>Samantha</t>
  </si>
  <si>
    <t>samantha_langmo@corvel.com</t>
  </si>
  <si>
    <t>612-418-1843</t>
  </si>
  <si>
    <t>new intern 12/2019</t>
  </si>
  <si>
    <t>Cathy.CATO@paradigmcorp.com</t>
  </si>
  <si>
    <t>Potocnik</t>
  </si>
  <si>
    <t>PotocnikB@cvty.us.com</t>
  </si>
  <si>
    <t>612-616-0233</t>
  </si>
  <si>
    <t>Austreng</t>
  </si>
  <si>
    <t>jody.austreng@paradigmcorp.com</t>
  </si>
  <si>
    <t>Rex</t>
  </si>
  <si>
    <t>Rex.Smith@genexservices.com</t>
  </si>
  <si>
    <t>612-393-3643</t>
  </si>
  <si>
    <t>Sue Anderson</t>
  </si>
  <si>
    <t>New Intern 11/2018</t>
  </si>
  <si>
    <t>Paulson</t>
  </si>
  <si>
    <t>Tod</t>
  </si>
  <si>
    <t>rcofcm@gmail.com</t>
  </si>
  <si>
    <t>320-253-6579</t>
  </si>
  <si>
    <t>Rehab Counselors of Central MN</t>
  </si>
  <si>
    <t>Sauk Rapids</t>
  </si>
  <si>
    <t>Reese</t>
  </si>
  <si>
    <t>jreese@stubbe.com</t>
  </si>
  <si>
    <t>651-270-1163</t>
  </si>
  <si>
    <t>Schlong</t>
  </si>
  <si>
    <t>Audrey</t>
  </si>
  <si>
    <t>audrey.schlong@paradigmcorp.com</t>
  </si>
  <si>
    <t>507-993-1065</t>
  </si>
  <si>
    <t>carol.anderson@paradigmcorp.com</t>
  </si>
  <si>
    <t>218-879-2980</t>
  </si>
  <si>
    <t>Coyle</t>
  </si>
  <si>
    <t>john.coyle@state.mn.us</t>
  </si>
  <si>
    <t>218-733-7810</t>
  </si>
  <si>
    <t>YES</t>
  </si>
  <si>
    <t>Grobe Ranheim</t>
  </si>
  <si>
    <t>Suanne</t>
  </si>
  <si>
    <t>suanne@grobeconsulting.com</t>
  </si>
  <si>
    <t>612-280-3277</t>
  </si>
  <si>
    <t>Grobe Consulting</t>
  </si>
  <si>
    <t>3109 Hennepin Ave S</t>
  </si>
  <si>
    <t>Graham</t>
  </si>
  <si>
    <t>Connie</t>
  </si>
  <si>
    <t>ctgraham@charter.net</t>
  </si>
  <si>
    <t>612-719-6020</t>
  </si>
  <si>
    <t>Arden Hills</t>
  </si>
  <si>
    <t>Leon</t>
  </si>
  <si>
    <t>parinc.leon@gmail.com</t>
  </si>
  <si>
    <t>651-330-5426</t>
  </si>
  <si>
    <t>Karl</t>
  </si>
  <si>
    <t>pkarl@stubbe.com</t>
  </si>
  <si>
    <t>612-849-3547</t>
  </si>
  <si>
    <t>Nelson</t>
  </si>
  <si>
    <t>TOM.NELSON@paradigmcorp.com</t>
  </si>
  <si>
    <t>612-597-0538</t>
  </si>
  <si>
    <t>Norman</t>
  </si>
  <si>
    <t>Mitchell</t>
  </si>
  <si>
    <t>normanvocsv@msn.com</t>
  </si>
  <si>
    <t>763-755-8261</t>
  </si>
  <si>
    <t>Norman Vocational Services</t>
  </si>
  <si>
    <t>Box 532</t>
  </si>
  <si>
    <t>Whealdon</t>
  </si>
  <si>
    <t>pamela.whealdon@genexservices.com</t>
  </si>
  <si>
    <t>877-391-2255</t>
  </si>
  <si>
    <t>6465 Wayzata Blvd. Suite 760</t>
  </si>
  <si>
    <t>Konen</t>
  </si>
  <si>
    <t>parinc.nicholas@gmail.com</t>
  </si>
  <si>
    <t>612-756-1265</t>
  </si>
  <si>
    <t>new intern 3/20</t>
  </si>
  <si>
    <t>Westad</t>
  </si>
  <si>
    <t>Dean</t>
  </si>
  <si>
    <t>deanwestad@gmail.com</t>
  </si>
  <si>
    <t>651-343-3155</t>
  </si>
  <si>
    <t>Westad Dean &amp; Assoc.</t>
  </si>
  <si>
    <t>2380 Wycliff St. Suite 200</t>
  </si>
  <si>
    <t>notify Jon when renewal is sent</t>
  </si>
  <si>
    <t>Morrell</t>
  </si>
  <si>
    <t>Wende</t>
  </si>
  <si>
    <t>wende.morrell@morrellassociates.com</t>
  </si>
  <si>
    <t>218-525-0500</t>
  </si>
  <si>
    <t>Morrell &amp; Associates, Inc.</t>
  </si>
  <si>
    <t>Sommers</t>
  </si>
  <si>
    <t>Margaret</t>
  </si>
  <si>
    <t>peg_sommers@CorVel.com</t>
  </si>
  <si>
    <t>612-436-2442</t>
  </si>
  <si>
    <t>Luanne</t>
  </si>
  <si>
    <t>luanne@imci2.com</t>
  </si>
  <si>
    <t>218-389-6681</t>
  </si>
  <si>
    <t>Independent Mgmt &amp; Consulting Inc.</t>
  </si>
  <si>
    <t>2492 Sunset Ln</t>
  </si>
  <si>
    <t>Barnum</t>
  </si>
  <si>
    <t>Seely</t>
  </si>
  <si>
    <t>Brenda</t>
  </si>
  <si>
    <t>bseely@askewrehab.com</t>
  </si>
  <si>
    <t>Morris-Preble</t>
  </si>
  <si>
    <t>Darla</t>
  </si>
  <si>
    <t>darla.morris-preble@paradigmcorp.com</t>
  </si>
  <si>
    <t>763-67-2017</t>
  </si>
  <si>
    <t>Palmer</t>
  </si>
  <si>
    <t>Cristina</t>
  </si>
  <si>
    <t>Cristina_Palmer@Corvel.com</t>
  </si>
  <si>
    <t>612-930-7631</t>
  </si>
  <si>
    <t>Harris</t>
  </si>
  <si>
    <t>marrish12@gmail.com</t>
  </si>
  <si>
    <t>218-213-2579</t>
  </si>
  <si>
    <t>Ability Advisors Inc.</t>
  </si>
  <si>
    <t>5875 Old Miller Trunck Hwy</t>
  </si>
  <si>
    <t>Askew</t>
  </si>
  <si>
    <t>kaskew@askewrehab.com</t>
  </si>
  <si>
    <t>Casey</t>
  </si>
  <si>
    <t>Nicole</t>
  </si>
  <si>
    <t xml:space="preserve">nicole@caseymed.com </t>
  </si>
  <si>
    <t>612-412-6579</t>
  </si>
  <si>
    <t>Casey Medical Consultants</t>
  </si>
  <si>
    <t>PO Box 457</t>
  </si>
  <si>
    <t>Fern</t>
  </si>
  <si>
    <t>Dan</t>
  </si>
  <si>
    <t>danfern@independentvocationalservices.com</t>
  </si>
  <si>
    <t>507-398-3686</t>
  </si>
  <si>
    <t>Independent Vocational Services</t>
  </si>
  <si>
    <t>N8510 Scenic Dr</t>
  </si>
  <si>
    <t>Spooner</t>
  </si>
  <si>
    <t>Dan notified he will not renew his registration this year</t>
  </si>
  <si>
    <t>Lindholm</t>
  </si>
  <si>
    <t>Christine</t>
  </si>
  <si>
    <t>CHRISTINE.LINDHOLM@paradigmcorp.com</t>
  </si>
  <si>
    <t>651-260-2282</t>
  </si>
  <si>
    <t>Harrison</t>
  </si>
  <si>
    <t>DeeAnn</t>
  </si>
  <si>
    <t>deann.harrison@paradigmcorp.com</t>
  </si>
  <si>
    <t>218-336-5353</t>
  </si>
  <si>
    <t>Nichole Tannahill</t>
  </si>
  <si>
    <t>new intern 5/2021</t>
  </si>
  <si>
    <t>sarah.tcconsulting@gmail.com</t>
  </si>
  <si>
    <t>218-330-6710</t>
  </si>
  <si>
    <t>Bobbi Thiesse</t>
  </si>
  <si>
    <t>new intern 7/2021</t>
  </si>
  <si>
    <t>Michals-Voigt</t>
  </si>
  <si>
    <t>Matthew</t>
  </si>
  <si>
    <t>matthew.voigt@state.mn.us</t>
  </si>
  <si>
    <t>Staples</t>
  </si>
  <si>
    <t>Judy.STAPLES@paradigmcorp.com</t>
  </si>
  <si>
    <t>218-336-5292</t>
  </si>
  <si>
    <t>Dahl</t>
  </si>
  <si>
    <t>Marlo</t>
  </si>
  <si>
    <t>marlo_dahl@corvel.com</t>
  </si>
  <si>
    <t>612-364-1974</t>
  </si>
  <si>
    <t>Neis</t>
  </si>
  <si>
    <t>karen.neis@paradigmcorp.com</t>
  </si>
  <si>
    <t>218-336-5297</t>
  </si>
  <si>
    <t>Langsdorf</t>
  </si>
  <si>
    <t>Roseann</t>
  </si>
  <si>
    <t>rose@ircmn.com</t>
  </si>
  <si>
    <t>Sarah  Kacer</t>
  </si>
  <si>
    <t>new intern 10/2019</t>
  </si>
  <si>
    <t>Solum</t>
  </si>
  <si>
    <t>Mary Beth</t>
  </si>
  <si>
    <t>MB.SOLUM@paradigmcorp.com</t>
  </si>
  <si>
    <t>612-532-9152</t>
  </si>
  <si>
    <t>DeVolder</t>
  </si>
  <si>
    <t>Connie.DeVolder@genexservices.com</t>
  </si>
  <si>
    <t>612-229-9289</t>
  </si>
  <si>
    <t>Gulner</t>
  </si>
  <si>
    <t>bridgetg@minnworkcomp.com</t>
  </si>
  <si>
    <t>651-260-7795</t>
  </si>
  <si>
    <t>Shannon Prudhome</t>
  </si>
  <si>
    <t>2872 Middle St</t>
  </si>
  <si>
    <t>New intern 7/1/2021</t>
  </si>
  <si>
    <t>Steider</t>
  </si>
  <si>
    <t>Martha</t>
  </si>
  <si>
    <t>marty.steider@genexservices.com</t>
  </si>
  <si>
    <t>612-443-9079</t>
  </si>
  <si>
    <t>Lorretta Berman</t>
  </si>
  <si>
    <t>6465 Wayzata Blvd Ste 760</t>
  </si>
  <si>
    <t>St Louis Park</t>
  </si>
  <si>
    <t>Srock-Anderson</t>
  </si>
  <si>
    <t>AMANDA.SROCK-ANDERSON@paradigmcorp.com</t>
  </si>
  <si>
    <t>612-418-9840</t>
  </si>
  <si>
    <t>Eric</t>
  </si>
  <si>
    <t>esmith@compassrehabllc.com</t>
  </si>
  <si>
    <t>612-226-4735</t>
  </si>
  <si>
    <t>Compass Rehabilitation Services LLC</t>
  </si>
  <si>
    <t>7920 60th Ave N</t>
  </si>
  <si>
    <t>New Hope</t>
  </si>
  <si>
    <t>Kahnke</t>
  </si>
  <si>
    <t>Michael (Vincent)</t>
  </si>
  <si>
    <t>MIKE@KAHNKEVOCATIONALSERVICES.COM</t>
  </si>
  <si>
    <t>507-271-1720</t>
  </si>
  <si>
    <t>KAHNKE VOCATIONAL SERVICES</t>
  </si>
  <si>
    <t xml:space="preserve">37179 85TH ST </t>
  </si>
  <si>
    <t>WASECA</t>
  </si>
  <si>
    <t>Jean.tollefson@comprehab.com</t>
  </si>
  <si>
    <t>612-325-5806</t>
  </si>
  <si>
    <t>Rhyner</t>
  </si>
  <si>
    <t>Joel</t>
  </si>
  <si>
    <t>joel_rhyner@CorVel.com</t>
  </si>
  <si>
    <t>Aydt</t>
  </si>
  <si>
    <t>mary.aydt@genexservices.com</t>
  </si>
  <si>
    <t>763-242-6963</t>
  </si>
  <si>
    <t>Kuntz</t>
  </si>
  <si>
    <t>Nancy.KUNTZ@paradigmcorp.com</t>
  </si>
  <si>
    <t>218-336-5338</t>
  </si>
  <si>
    <t>Witzke</t>
  </si>
  <si>
    <t>jwitzke@witzkeandassociates.com</t>
  </si>
  <si>
    <t>218-391-3591</t>
  </si>
  <si>
    <t>8342 Pequaywan Lake Road</t>
  </si>
  <si>
    <t>Oswald</t>
  </si>
  <si>
    <t>Lea.OSWALD@paradigmcorp.com</t>
  </si>
  <si>
    <t>218-671-5346</t>
  </si>
  <si>
    <t>Arntson</t>
  </si>
  <si>
    <t>kristen.arntson@comprehab.com</t>
  </si>
  <si>
    <t>952-807-4288</t>
  </si>
  <si>
    <t>Anna.Jinkerson@state.mn.us</t>
  </si>
  <si>
    <t>651-485-2644</t>
  </si>
  <si>
    <t>Kelsey Kuhn</t>
  </si>
  <si>
    <t xml:space="preserve">St Cloud </t>
  </si>
  <si>
    <t>new intern 1/2022</t>
  </si>
  <si>
    <t>Feth</t>
  </si>
  <si>
    <t>amy.feth@paradigmcorp.com</t>
  </si>
  <si>
    <t>218-341-6999</t>
  </si>
  <si>
    <t>Becky</t>
  </si>
  <si>
    <t>becky.schmidt@paradigmcorp.com</t>
  </si>
  <si>
    <t>651-323-4648</t>
  </si>
  <si>
    <t>Helle</t>
  </si>
  <si>
    <t>Duane</t>
  </si>
  <si>
    <t>duane.helle@genexservices.com</t>
  </si>
  <si>
    <t>3001 W Big Beaver Road, Suite 210</t>
  </si>
  <si>
    <t>MI</t>
  </si>
  <si>
    <t>Gaub</t>
  </si>
  <si>
    <t>JUDY.GAUB@paradigmcorp.com</t>
  </si>
  <si>
    <t>218-388-0995</t>
  </si>
  <si>
    <t>SHARON.KAPASKA@paradigmcorp.com</t>
  </si>
  <si>
    <t>651-485-2566</t>
  </si>
  <si>
    <t>Kjos</t>
  </si>
  <si>
    <t>julie.kjos@paradigmcorp.com</t>
  </si>
  <si>
    <t>715-342-7444</t>
  </si>
  <si>
    <t>Sothern</t>
  </si>
  <si>
    <t>Bahr</t>
  </si>
  <si>
    <t>Asha</t>
  </si>
  <si>
    <t>asha@oharahunter.com</t>
  </si>
  <si>
    <t>651-497-9939</t>
  </si>
  <si>
    <t>Sawchyn</t>
  </si>
  <si>
    <t>tyler@tykesonvocservices.com</t>
  </si>
  <si>
    <t>312-375-7509</t>
  </si>
  <si>
    <t>Willerine</t>
  </si>
  <si>
    <t>Avelar</t>
  </si>
  <si>
    <t>BECKY.AVELAR@paradigmcorp.com</t>
  </si>
  <si>
    <t>641-590-6089</t>
  </si>
  <si>
    <t>Sign</t>
  </si>
  <si>
    <t>ccarlson@stubbe.com</t>
  </si>
  <si>
    <t>952-474-6508</t>
  </si>
  <si>
    <t>ljohnson@stubbe.com</t>
  </si>
  <si>
    <t>Young</t>
  </si>
  <si>
    <t>Cindi</t>
  </si>
  <si>
    <t>CINDI.YOUNG@paradigmcorp.com</t>
  </si>
  <si>
    <t>612-209-3053</t>
  </si>
  <si>
    <t>Leahy</t>
  </si>
  <si>
    <t>jleahy@stubbe.com</t>
  </si>
  <si>
    <t>651-592-0299</t>
  </si>
  <si>
    <t>Marquez</t>
  </si>
  <si>
    <t xml:space="preserve">danielm@minnworkcomp.com </t>
  </si>
  <si>
    <t>Vocational Retoration Services</t>
  </si>
  <si>
    <t>Ohara &amp; Hunter Consulting, Inc.</t>
  </si>
  <si>
    <t>Askew Rehabilitation Services</t>
  </si>
  <si>
    <t>Samlaska Rehab Services</t>
  </si>
  <si>
    <t>Sheehan Rehab Services</t>
  </si>
  <si>
    <t>Voehl Rehab Services, Inc.</t>
  </si>
  <si>
    <t>bzawadski@vocrest.com</t>
  </si>
  <si>
    <t>venesha.thomas@genexservices.com</t>
  </si>
  <si>
    <t>kathy@oharahunter.com</t>
  </si>
  <si>
    <t>lisa.vertelney@comprehab.com</t>
  </si>
  <si>
    <t>david@mnqrc.com</t>
  </si>
  <si>
    <t>blackcatwhitepaw@comcast.net</t>
  </si>
  <si>
    <t>angie.sterner@paradigmcorp.com</t>
  </si>
  <si>
    <t>natalie.sinn@comprehab.com</t>
  </si>
  <si>
    <t>thomas.a.olson@state.mn.us</t>
  </si>
  <si>
    <t>carol.mossey@paradigmcorp.com</t>
  </si>
  <si>
    <t>mary.merchlewicz@gmail.com</t>
  </si>
  <si>
    <t>karen.major@paradigmcorp.com</t>
  </si>
  <si>
    <t>amarinelli@marinrehabserv.com</t>
  </si>
  <si>
    <t>stacy.locker@paradigmcorp.com</t>
  </si>
  <si>
    <t>stacia.layman@paradigmcorp.com</t>
  </si>
  <si>
    <t>krawczykconsult@aol.com</t>
  </si>
  <si>
    <t>jennifer.jacobson@paradigmcorp.com</t>
  </si>
  <si>
    <t>ted.greshik@genexservices.com</t>
  </si>
  <si>
    <t>kimgeorge@vocrehabassociates.com</t>
  </si>
  <si>
    <t>john@jerehabservices.com</t>
  </si>
  <si>
    <t>monica_cronin@corvel.com</t>
  </si>
  <si>
    <t>gerryd55@comcast.net</t>
  </si>
  <si>
    <t>patricia.bassing@paradigmcorp.com</t>
  </si>
  <si>
    <t>amy.barker@omni-cm.com</t>
  </si>
  <si>
    <t>craig.galvin@genexservices.com</t>
  </si>
  <si>
    <t>mikesternqrc@gmail.com</t>
  </si>
  <si>
    <t>ann.anderson@genexservices.com</t>
  </si>
  <si>
    <t>Jones</t>
  </si>
  <si>
    <t>Chessa</t>
  </si>
  <si>
    <t>chessa.jones@paradigmcorp.com</t>
  </si>
  <si>
    <t>218-336-4914</t>
  </si>
  <si>
    <t>Kaitlyn</t>
  </si>
  <si>
    <t>kaitlyn@oharahunter.com</t>
  </si>
  <si>
    <t>Corrine Morris</t>
  </si>
  <si>
    <t>Ohara &amp; Hunter Consulting Inc.</t>
  </si>
  <si>
    <t>Vocational Rehab Associates</t>
  </si>
  <si>
    <t>Hansen Rehab Services Inc.</t>
  </si>
  <si>
    <t>Gurda Voc Services LLC</t>
  </si>
  <si>
    <t>Moberg Ken Career &amp; Voc Services</t>
  </si>
  <si>
    <t>Mesabi Rehab Services Inc.</t>
  </si>
  <si>
    <t>PO Box 31</t>
  </si>
  <si>
    <t>Lake Elmo</t>
  </si>
  <si>
    <t>Ohara</t>
  </si>
  <si>
    <t>mlanghoff@stubbe.com</t>
  </si>
  <si>
    <t xml:space="preserve">mpettit@vocrest.com  </t>
  </si>
  <si>
    <t>Ohara LLC</t>
  </si>
  <si>
    <t>Beaudry</t>
  </si>
  <si>
    <t xml:space="preserve">abeaudry@vocrest.com </t>
  </si>
  <si>
    <t>Solyntjes</t>
  </si>
  <si>
    <t>Beverly</t>
  </si>
  <si>
    <t> bevsol@charter.net</t>
  </si>
  <si>
    <t>507-594-9076</t>
  </si>
  <si>
    <t xml:space="preserve">Solyntjes Rehabilitation, Inc. </t>
  </si>
  <si>
    <t xml:space="preserve">104 Thomas Drive  #104  </t>
  </si>
  <si>
    <t>Cory</t>
  </si>
  <si>
    <t>Molly Nokleby</t>
  </si>
  <si>
    <t>cory2@restorevocrehab.com</t>
  </si>
  <si>
    <t>PO Box 261</t>
  </si>
  <si>
    <t>Cummings</t>
  </si>
  <si>
    <t>mcummings@vocrest.com</t>
  </si>
  <si>
    <t>Rojas Duarte</t>
  </si>
  <si>
    <t>Alondra</t>
  </si>
  <si>
    <t>rojas@merazmn.com</t>
  </si>
  <si>
    <t>Veronica Alba</t>
  </si>
  <si>
    <t>100 Warren St, Ste 329</t>
  </si>
  <si>
    <t>Francine</t>
  </si>
  <si>
    <t>fvoth@vocrest.com</t>
  </si>
  <si>
    <t>anna.donnelly@state.mn.us</t>
  </si>
  <si>
    <t>Saby</t>
  </si>
  <si>
    <t>tom@tykesonvocservices.com</t>
  </si>
  <si>
    <r>
      <t>651-284</t>
    </r>
    <r>
      <rPr>
        <sz val="11"/>
        <rFont val="Calibri"/>
        <family val="2"/>
        <scheme val="minor"/>
      </rPr>
      <t>-5038</t>
    </r>
  </si>
  <si>
    <t>651-334-7311</t>
  </si>
  <si>
    <t>Thissen</t>
  </si>
  <si>
    <t>Erika</t>
  </si>
  <si>
    <t>erika.thissen@comprehab.com</t>
  </si>
  <si>
    <t>952-838-4415</t>
  </si>
  <si>
    <t>reliablerehabsvcs@gmail.com</t>
  </si>
  <si>
    <t>2564 Co. Rd 962</t>
  </si>
  <si>
    <t>Orr</t>
  </si>
  <si>
    <t>Reis</t>
  </si>
  <si>
    <t>Sophia</t>
  </si>
  <si>
    <t>sophia_reis@corvel.com</t>
  </si>
  <si>
    <t>(612) 418-6227</t>
  </si>
  <si>
    <t>Amy.feth@omni-cm.com</t>
  </si>
  <si>
    <t>Hernandez Moore</t>
  </si>
  <si>
    <t>kristenh@minnworkcomp.com</t>
  </si>
  <si>
    <t>(651) 600-3225</t>
  </si>
  <si>
    <t xml:space="preserve">laura.amundson@comprehab.com </t>
  </si>
  <si>
    <t>Stacie Goodrich</t>
  </si>
  <si>
    <t>PO Box 581728</t>
  </si>
  <si>
    <t>Amundson</t>
  </si>
  <si>
    <t>cminter@stubbe.com</t>
  </si>
  <si>
    <t>612-642-7632</t>
  </si>
  <si>
    <t>scott.spangberg@omni-cm.com</t>
  </si>
  <si>
    <t>PO Box 50064</t>
  </si>
  <si>
    <t>kickhaferconsulting@pobox.com</t>
  </si>
  <si>
    <t>Alex</t>
  </si>
  <si>
    <t>Love</t>
  </si>
  <si>
    <t>Brianna</t>
  </si>
  <si>
    <t>parinc.brianna@gmail.com</t>
  </si>
  <si>
    <t>Kranz</t>
  </si>
  <si>
    <t>akranz@vocrest.com</t>
  </si>
  <si>
    <t>763-560-8680 ex 2300</t>
  </si>
  <si>
    <t>Novak Holcomb</t>
  </si>
  <si>
    <t>BrooklynCenter</t>
  </si>
  <si>
    <t>763-560-8680 ex 2800</t>
  </si>
  <si>
    <t>anovak@vocrest.com</t>
  </si>
  <si>
    <t>QRC last name</t>
  </si>
  <si>
    <t>First name</t>
  </si>
  <si>
    <t>Email address</t>
  </si>
  <si>
    <t>Phone number</t>
  </si>
  <si>
    <t>QRC firm</t>
  </si>
  <si>
    <t>QRC firm ID</t>
  </si>
  <si>
    <t>ZIP code</t>
  </si>
  <si>
    <t>Also speaks</t>
  </si>
  <si>
    <t>Stangert</t>
  </si>
  <si>
    <t>763-560-8680 ex 3700</t>
  </si>
  <si>
    <t>651-261-6753</t>
  </si>
  <si>
    <t>Sather</t>
  </si>
  <si>
    <t>Lerud</t>
  </si>
  <si>
    <t>Claire</t>
  </si>
  <si>
    <t>claire.lerud@paradigmcorp.com</t>
  </si>
  <si>
    <t>763-442-5054</t>
  </si>
  <si>
    <t>St. Claire</t>
  </si>
  <si>
    <t>jenna.stclaire@paradigmcorp.com</t>
  </si>
  <si>
    <t>Lacey</t>
  </si>
  <si>
    <t>lacey.eckmann@genexservices.com</t>
  </si>
  <si>
    <t>Mellum</t>
  </si>
  <si>
    <t>Bethanie</t>
  </si>
  <si>
    <t>bethanie.mellum@paradigmcorp.com</t>
  </si>
  <si>
    <t>Dollansky</t>
  </si>
  <si>
    <t>jennifer.dollansky@genexservices.com</t>
  </si>
  <si>
    <t xml:space="preserve">heatheresather@gmail.com </t>
  </si>
  <si>
    <t>Eckmann</t>
  </si>
  <si>
    <t>diane@hansenrehab.com</t>
  </si>
  <si>
    <t>Haggstrom</t>
  </si>
  <si>
    <t>Tessa</t>
  </si>
  <si>
    <t>tessa.haggstrom@paradigmcorp.com</t>
  </si>
  <si>
    <t>victoria.streeter@paradigmcorp.com</t>
  </si>
  <si>
    <t>612-528-5952</t>
  </si>
  <si>
    <t xml:space="preserve">Streeter </t>
  </si>
  <si>
    <t>612-749-1798</t>
  </si>
  <si>
    <t>Macklanburg</t>
  </si>
  <si>
    <t>Ciara</t>
  </si>
  <si>
    <t>Ciara.r.Macklanburg@state.mn.us</t>
  </si>
  <si>
    <t>651-440-0936</t>
  </si>
  <si>
    <t>Larissa Carlson Viana</t>
  </si>
  <si>
    <t>Flemming</t>
  </si>
  <si>
    <t xml:space="preserve">Sommer </t>
  </si>
  <si>
    <t>Sommer.Flemming@paradigmcorp.com</t>
  </si>
  <si>
    <t>218-329-4101</t>
  </si>
  <si>
    <t xml:space="preserve">Flynn Michael &amp; Associates </t>
  </si>
  <si>
    <t>Thiry</t>
  </si>
  <si>
    <t>amber.thiry@paradigmcorp.com</t>
  </si>
  <si>
    <t>218-830-1215</t>
  </si>
  <si>
    <t xml:space="preserve">651-483-5506 </t>
  </si>
  <si>
    <t>Buyck</t>
  </si>
  <si>
    <t>mjackson@vocrest.com</t>
  </si>
  <si>
    <t>763- 560-8680</t>
  </si>
  <si>
    <t>Vocational Resoration Services Inc.</t>
  </si>
  <si>
    <t>Kretzschmar</t>
  </si>
  <si>
    <t>jordan.kretzschmar@omni-cm.com</t>
  </si>
  <si>
    <t>218 760-4945</t>
  </si>
  <si>
    <t>Marsha Pereira</t>
  </si>
  <si>
    <t>Dalu</t>
  </si>
  <si>
    <t>brenda@vcminnesota.com</t>
  </si>
  <si>
    <t>Laura Hokeness</t>
  </si>
  <si>
    <t>jennifer.collin@omni-cm.com</t>
  </si>
  <si>
    <t>507-830-0115</t>
  </si>
  <si>
    <t>Sign Language</t>
  </si>
  <si>
    <t>Burks</t>
  </si>
  <si>
    <t>Lauren</t>
  </si>
  <si>
    <t>Lauren.Burks@state.mn.us</t>
  </si>
  <si>
    <t>651-284-5038</t>
  </si>
  <si>
    <t xml:space="preserve">2118 Campus Drive SE, Suite 100 </t>
  </si>
  <si>
    <t>Michele Moldstad</t>
  </si>
  <si>
    <t>Wander</t>
  </si>
  <si>
    <t>nicole.wander@omni-cm.com</t>
  </si>
  <si>
    <t>Minneapolia</t>
  </si>
  <si>
    <t>Makenzie</t>
  </si>
  <si>
    <t>makenzie_michelson@corvel.com</t>
  </si>
  <si>
    <t>651-274-8300</t>
  </si>
  <si>
    <t xml:space="preserve">Danielle Hacker </t>
  </si>
  <si>
    <t>Rosenbaum</t>
  </si>
  <si>
    <t>ann.rosenbaum@paradigmcorp.com</t>
  </si>
  <si>
    <t>218-570-8316</t>
  </si>
  <si>
    <t>515-240-1119</t>
  </si>
  <si>
    <t>Rebecca (Ann)</t>
  </si>
  <si>
    <t>rajna@oharahunter.com</t>
  </si>
  <si>
    <t>kristenb@oharallc.com</t>
  </si>
  <si>
    <t>becky.bowerman@omni-cm.com</t>
  </si>
  <si>
    <t>612-616-8642</t>
  </si>
  <si>
    <t xml:space="preserve">Kumferman </t>
  </si>
  <si>
    <t>parnic.laurie@gmail.com</t>
  </si>
  <si>
    <t>Ross</t>
  </si>
  <si>
    <t>2874 Middle St. </t>
  </si>
  <si>
    <t>Restore Vocational Rehabilitation</t>
  </si>
  <si>
    <t>Restore Vocational Rehabilitation LLC</t>
  </si>
  <si>
    <t>angie_dolan@corvel.com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</si>
</sst>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/>
      <name val="Aptos"/>
      <family val="2"/>
    </font>
    <font>
      <sz val="10"/>
      <color theme="1"/>
      <name val="Open Sans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05">
    <xf numFmtId="0" fontId="0" fillId="0" borderId="0" xfId="0"/>
    <xf numFmtId="14" fontId="0" fillId="0" borderId="0" xfId="0" applyNumberFormat="1"/>
    <xf numFmtId="14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18" fillId="0" borderId="0" xfId="42" applyBorder="1"/>
    <xf numFmtId="0" fontId="0" fillId="0" borderId="0" xfId="0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14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8" fillId="0" borderId="0" xfId="42" applyFill="1" applyBorder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164" fontId="0" fillId="0" borderId="0" xfId="0" applyNumberFormat="1"/>
    <xf numFmtId="164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wrapText="1"/>
    </xf>
    <xf numFmtId="0" fontId="18" fillId="0" borderId="0" xfId="42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quotePrefix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4" fillId="0" borderId="0" xfId="0" applyFont="1"/>
    <xf numFmtId="164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8" fillId="0" borderId="0" xfId="42" applyFill="1"/>
    <xf numFmtId="14" fontId="0" fillId="0" borderId="0" xfId="0" applyNumberFormat="1" applyFill="1"/>
    <xf numFmtId="0" fontId="0" fillId="0" borderId="0" xfId="0" quotePrefix="1"/>
    <xf numFmtId="0" fontId="0" fillId="0" borderId="0" xfId="0" applyAlignment="1">
      <alignment horizontal="left" wrapText="1"/>
    </xf>
    <xf numFmtId="0" fontId="0" fillId="33" borderId="0" xfId="0" applyFill="1"/>
    <xf numFmtId="164" fontId="0" fillId="0" borderId="0" xfId="0" quotePrefix="1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14" fillId="0" borderId="0" xfId="0" applyFont="1" applyFill="1" applyBorder="1"/>
    <xf numFmtId="0" fontId="18" fillId="34" borderId="0" xfId="42" applyFill="1" applyBorder="1"/>
    <xf numFmtId="0" fontId="0" fillId="35" borderId="0" xfId="0" applyFill="1" applyBorder="1"/>
    <xf numFmtId="0" fontId="0" fillId="35" borderId="0" xfId="0" applyFill="1" applyBorder="1" applyAlignment="1">
      <alignment horizontal="center"/>
    </xf>
    <xf numFmtId="0" fontId="18" fillId="35" borderId="0" xfId="42" applyFill="1" applyBorder="1"/>
    <xf numFmtId="0" fontId="0" fillId="35" borderId="0" xfId="0" applyFill="1" applyBorder="1" applyAlignment="1">
      <alignment horizontal="right"/>
    </xf>
    <xf numFmtId="14" fontId="0" fillId="35" borderId="0" xfId="0" applyNumberFormat="1" applyFill="1" applyBorder="1" applyAlignment="1">
      <alignment horizontal="right"/>
    </xf>
    <xf numFmtId="164" fontId="0" fillId="35" borderId="0" xfId="0" quotePrefix="1" applyNumberFormat="1" applyFill="1" applyBorder="1" applyAlignment="1">
      <alignment horizontal="right"/>
    </xf>
    <xf numFmtId="164" fontId="0" fillId="35" borderId="0" xfId="0" applyNumberFormat="1" applyFill="1" applyBorder="1" applyAlignment="1">
      <alignment horizontal="right"/>
    </xf>
    <xf numFmtId="0" fontId="0" fillId="35" borderId="0" xfId="0" applyFill="1" applyBorder="1" applyAlignment="1">
      <alignment horizontal="left" wrapText="1"/>
    </xf>
    <xf numFmtId="0" fontId="0" fillId="35" borderId="0" xfId="0" applyFill="1"/>
    <xf numFmtId="0" fontId="0" fillId="35" borderId="0" xfId="0" applyFill="1" applyAlignment="1">
      <alignment horizontal="center"/>
    </xf>
    <xf numFmtId="0" fontId="18" fillId="35" borderId="0" xfId="42" applyFill="1"/>
    <xf numFmtId="14" fontId="0" fillId="35" borderId="0" xfId="0" applyNumberFormat="1" applyFill="1"/>
    <xf numFmtId="164" fontId="0" fillId="35" borderId="0" xfId="0" quotePrefix="1" applyNumberFormat="1" applyFill="1" applyAlignment="1">
      <alignment horizontal="center"/>
    </xf>
    <xf numFmtId="164" fontId="0" fillId="35" borderId="0" xfId="0" applyNumberFormat="1" applyFill="1"/>
    <xf numFmtId="0" fontId="0" fillId="35" borderId="0" xfId="0" applyFill="1" applyBorder="1" applyAlignment="1">
      <alignment horizontal="left" vertical="top"/>
    </xf>
    <xf numFmtId="0" fontId="0" fillId="35" borderId="0" xfId="0" applyFill="1" applyBorder="1" applyAlignment="1">
      <alignment horizontal="center" vertical="top"/>
    </xf>
    <xf numFmtId="0" fontId="18" fillId="35" borderId="0" xfId="42" applyFill="1" applyBorder="1" applyAlignment="1">
      <alignment horizontal="left" vertical="top"/>
    </xf>
    <xf numFmtId="0" fontId="0" fillId="35" borderId="0" xfId="0" applyFill="1" applyBorder="1" applyAlignment="1">
      <alignment horizontal="right" vertical="top"/>
    </xf>
    <xf numFmtId="14" fontId="0" fillId="35" borderId="0" xfId="0" applyNumberFormat="1" applyFill="1" applyBorder="1" applyAlignment="1">
      <alignment horizontal="right" vertical="top"/>
    </xf>
    <xf numFmtId="164" fontId="0" fillId="35" borderId="0" xfId="0" quotePrefix="1" applyNumberFormat="1" applyFill="1" applyBorder="1" applyAlignment="1">
      <alignment horizontal="right" vertical="top"/>
    </xf>
    <xf numFmtId="164" fontId="0" fillId="35" borderId="0" xfId="0" applyNumberFormat="1" applyFill="1" applyBorder="1" applyAlignment="1">
      <alignment horizontal="right" vertical="top"/>
    </xf>
    <xf numFmtId="0" fontId="0" fillId="35" borderId="0" xfId="0" applyFill="1" applyBorder="1" applyAlignment="1">
      <alignment horizontal="left" vertical="top" wrapText="1"/>
    </xf>
    <xf numFmtId="0" fontId="14" fillId="35" borderId="0" xfId="0" applyFont="1" applyFill="1" applyBorder="1"/>
    <xf numFmtId="14" fontId="0" fillId="35" borderId="0" xfId="0" applyNumberFormat="1" applyFill="1" applyBorder="1"/>
    <xf numFmtId="0" fontId="0" fillId="35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20" fillId="0" borderId="0" xfId="0" applyFont="1"/>
    <xf numFmtId="0" fontId="0" fillId="35" borderId="0" xfId="0" applyFont="1" applyFill="1" applyBorder="1"/>
    <xf numFmtId="0" fontId="0" fillId="36" borderId="0" xfId="0" applyFill="1" applyBorder="1"/>
    <xf numFmtId="0" fontId="0" fillId="36" borderId="0" xfId="0" applyFill="1" applyBorder="1" applyAlignment="1">
      <alignment horizontal="center"/>
    </xf>
    <xf numFmtId="0" fontId="18" fillId="36" borderId="0" xfId="42" applyFill="1" applyBorder="1"/>
    <xf numFmtId="0" fontId="0" fillId="36" borderId="0" xfId="0" applyFill="1" applyBorder="1" applyAlignment="1">
      <alignment horizontal="right"/>
    </xf>
    <xf numFmtId="14" fontId="0" fillId="36" borderId="0" xfId="0" applyNumberFormat="1" applyFill="1" applyBorder="1" applyAlignment="1">
      <alignment horizontal="right"/>
    </xf>
    <xf numFmtId="164" fontId="0" fillId="36" borderId="0" xfId="0" quotePrefix="1" applyNumberFormat="1" applyFill="1" applyBorder="1" applyAlignment="1">
      <alignment horizontal="right"/>
    </xf>
    <xf numFmtId="164" fontId="0" fillId="36" borderId="0" xfId="0" applyNumberFormat="1" applyFill="1" applyBorder="1" applyAlignment="1">
      <alignment horizontal="right"/>
    </xf>
    <xf numFmtId="0" fontId="0" fillId="36" borderId="0" xfId="0" applyFill="1" applyBorder="1" applyAlignment="1">
      <alignment horizontal="left" wrapText="1"/>
    </xf>
    <xf numFmtId="0" fontId="0" fillId="36" borderId="0" xfId="0" applyFill="1"/>
    <xf numFmtId="0" fontId="0" fillId="0" borderId="0" xfId="0" applyFont="1" applyFill="1" applyBorder="1"/>
    <xf numFmtId="0" fontId="0" fillId="37" borderId="0" xfId="0" applyFill="1"/>
    <xf numFmtId="0" fontId="14" fillId="35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37" borderId="0" xfId="0" applyFont="1" applyFill="1" applyBorder="1" applyAlignment="1">
      <alignment horizontal="left" wrapText="1"/>
    </xf>
    <xf numFmtId="0" fontId="0" fillId="0" borderId="0" xfId="0"/>
    <xf numFmtId="0" fontId="18" fillId="0" borderId="0" xfId="42"/>
    <xf numFmtId="0" fontId="0" fillId="0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0" fontId="0" fillId="38" borderId="0" xfId="0" applyFill="1" applyBorder="1"/>
    <xf numFmtId="0" fontId="18" fillId="38" borderId="0" xfId="42" applyFill="1" applyBorder="1"/>
    <xf numFmtId="0" fontId="0" fillId="38" borderId="0" xfId="0" applyFill="1" applyBorder="1" applyAlignment="1">
      <alignment horizontal="right"/>
    </xf>
    <xf numFmtId="14" fontId="0" fillId="38" borderId="0" xfId="0" applyNumberFormat="1" applyFill="1" applyBorder="1" applyAlignment="1">
      <alignment horizontal="right"/>
    </xf>
    <xf numFmtId="164" fontId="0" fillId="38" borderId="0" xfId="0" quotePrefix="1" applyNumberFormat="1" applyFill="1" applyBorder="1" applyAlignment="1">
      <alignment horizontal="right"/>
    </xf>
    <xf numFmtId="164" fontId="0" fillId="38" borderId="0" xfId="0" applyNumberFormat="1" applyFill="1" applyBorder="1" applyAlignment="1">
      <alignment horizontal="right"/>
    </xf>
    <xf numFmtId="0" fontId="14" fillId="38" borderId="0" xfId="0" applyFont="1" applyFill="1" applyBorder="1" applyAlignment="1">
      <alignment horizontal="left" wrapText="1"/>
    </xf>
    <xf numFmtId="0" fontId="0" fillId="38" borderId="0" xfId="0" applyFill="1"/>
    <xf numFmtId="0" fontId="0" fillId="39" borderId="0" xfId="0" applyFill="1"/>
    <xf numFmtId="0" fontId="0" fillId="34" borderId="0" xfId="0" applyFill="1" applyBorder="1"/>
    <xf numFmtId="0" fontId="24" fillId="0" borderId="0" xfId="0" applyFont="1" applyFill="1" applyBorder="1" applyAlignment="1">
      <alignment horizontal="left" wrapText="1"/>
    </xf>
    <xf numFmtId="0" fontId="24" fillId="35" borderId="0" xfId="0" applyFont="1" applyFill="1" applyBorder="1" applyAlignment="1">
      <alignment horizontal="left" wrapText="1"/>
    </xf>
    <xf numFmtId="0" fontId="19" fillId="35" borderId="0" xfId="0" applyFont="1" applyFill="1" applyBorder="1" applyAlignment="1">
      <alignment horizontal="left" vertical="top" wrapText="1"/>
    </xf>
    <xf numFmtId="0" fontId="0" fillId="34" borderId="0" xfId="0" applyFill="1" applyBorder="1" applyAlignment="1">
      <alignment horizontal="center"/>
    </xf>
    <xf numFmtId="0" fontId="0" fillId="34" borderId="0" xfId="0" applyFill="1" applyBorder="1" applyAlignment="1">
      <alignment horizontal="right"/>
    </xf>
    <xf numFmtId="14" fontId="0" fillId="34" borderId="0" xfId="0" applyNumberFormat="1" applyFill="1" applyBorder="1" applyAlignment="1">
      <alignment horizontal="right"/>
    </xf>
    <xf numFmtId="164" fontId="0" fillId="34" borderId="0" xfId="0" applyNumberFormat="1" applyFill="1" applyBorder="1" applyAlignment="1">
      <alignment horizontal="right"/>
    </xf>
    <xf numFmtId="164" fontId="0" fillId="34" borderId="0" xfId="0" quotePrefix="1" applyNumberFormat="1" applyFill="1" applyBorder="1" applyAlignment="1">
      <alignment horizontal="right"/>
    </xf>
    <xf numFmtId="0" fontId="0" fillId="34" borderId="0" xfId="0" applyFill="1"/>
    <xf numFmtId="0" fontId="14" fillId="34" borderId="0" xfId="0" applyFont="1" applyFill="1" applyBorder="1" applyAlignment="1">
      <alignment horizontal="left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quotePrefix="1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4" fontId="24" fillId="0" borderId="0" xfId="0" applyNumberFormat="1" applyFont="1" applyFill="1" applyBorder="1" applyAlignment="1">
      <alignment horizontal="left" wrapText="1"/>
    </xf>
    <xf numFmtId="14" fontId="24" fillId="35" borderId="0" xfId="0" applyNumberFormat="1" applyFont="1" applyFill="1" applyBorder="1" applyAlignment="1">
      <alignment horizontal="left" wrapText="1"/>
    </xf>
    <xf numFmtId="14" fontId="26" fillId="0" borderId="0" xfId="0" applyNumberFormat="1" applyFont="1" applyFill="1" applyBorder="1" applyAlignment="1">
      <alignment horizontal="left" wrapText="1"/>
    </xf>
    <xf numFmtId="14" fontId="14" fillId="0" borderId="0" xfId="0" applyNumberFormat="1" applyFont="1"/>
    <xf numFmtId="0" fontId="16" fillId="0" borderId="10" xfId="0" applyFont="1" applyFill="1" applyBorder="1" applyAlignment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14" fontId="16" fillId="0" borderId="10" xfId="0" applyNumberFormat="1" applyFon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left" wrapText="1"/>
    </xf>
    <xf numFmtId="0" fontId="0" fillId="0" borderId="10" xfId="0" applyFill="1" applyBorder="1"/>
    <xf numFmtId="0" fontId="0" fillId="0" borderId="10" xfId="0" applyFill="1" applyBorder="1" applyAlignment="1"/>
    <xf numFmtId="0" fontId="0" fillId="0" borderId="10" xfId="0" applyFill="1" applyBorder="1" applyAlignment="1">
      <alignment horizontal="center"/>
    </xf>
    <xf numFmtId="0" fontId="18" fillId="0" borderId="10" xfId="42" applyFill="1" applyBorder="1"/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14" fontId="24" fillId="0" borderId="10" xfId="0" applyNumberFormat="1" applyFont="1" applyFill="1" applyBorder="1" applyAlignment="1">
      <alignment horizontal="left" wrapText="1"/>
    </xf>
    <xf numFmtId="0" fontId="0" fillId="35" borderId="10" xfId="0" applyFill="1" applyBorder="1"/>
    <xf numFmtId="164" fontId="0" fillId="0" borderId="10" xfId="0" quotePrefix="1" applyNumberFormat="1" applyFill="1" applyBorder="1" applyAlignment="1">
      <alignment horizontal="right"/>
    </xf>
    <xf numFmtId="0" fontId="0" fillId="0" borderId="10" xfId="0" applyBorder="1"/>
    <xf numFmtId="14" fontId="24" fillId="35" borderId="10" xfId="0" applyNumberFormat="1" applyFont="1" applyFill="1" applyBorder="1" applyAlignment="1">
      <alignment horizontal="left" wrapText="1"/>
    </xf>
    <xf numFmtId="0" fontId="0" fillId="37" borderId="10" xfId="0" applyFont="1" applyFill="1" applyBorder="1" applyAlignment="1"/>
    <xf numFmtId="0" fontId="0" fillId="37" borderId="10" xfId="0" applyFont="1" applyFill="1" applyBorder="1"/>
    <xf numFmtId="0" fontId="0" fillId="37" borderId="10" xfId="0" applyFont="1" applyFill="1" applyBorder="1" applyAlignment="1">
      <alignment horizontal="center"/>
    </xf>
    <xf numFmtId="0" fontId="18" fillId="37" borderId="10" xfId="42" applyFill="1" applyBorder="1"/>
    <xf numFmtId="0" fontId="0" fillId="37" borderId="10" xfId="0" applyFont="1" applyFill="1" applyBorder="1" applyAlignment="1">
      <alignment horizontal="right"/>
    </xf>
    <xf numFmtId="14" fontId="0" fillId="37" borderId="10" xfId="0" applyNumberFormat="1" applyFont="1" applyFill="1" applyBorder="1" applyAlignment="1">
      <alignment horizontal="right"/>
    </xf>
    <xf numFmtId="164" fontId="0" fillId="37" borderId="10" xfId="0" applyNumberFormat="1" applyFont="1" applyFill="1" applyBorder="1" applyAlignment="1">
      <alignment horizontal="right"/>
    </xf>
    <xf numFmtId="164" fontId="0" fillId="37" borderId="10" xfId="0" applyNumberFormat="1" applyFont="1" applyFill="1" applyBorder="1" applyAlignment="1">
      <alignment horizontal="left" wrapText="1"/>
    </xf>
    <xf numFmtId="0" fontId="0" fillId="0" borderId="10" xfId="0" applyFont="1" applyFill="1" applyBorder="1"/>
    <xf numFmtId="0" fontId="0" fillId="37" borderId="10" xfId="0" applyFill="1" applyBorder="1"/>
    <xf numFmtId="0" fontId="0" fillId="0" borderId="10" xfId="0" applyFill="1" applyBorder="1" applyAlignment="1">
      <alignment horizontal="left" wrapText="1"/>
    </xf>
    <xf numFmtId="0" fontId="0" fillId="34" borderId="10" xfId="0" applyFill="1" applyBorder="1"/>
    <xf numFmtId="0" fontId="14" fillId="0" borderId="10" xfId="0" applyFont="1" applyFill="1" applyBorder="1"/>
    <xf numFmtId="14" fontId="26" fillId="0" borderId="10" xfId="0" applyNumberFormat="1" applyFont="1" applyFill="1" applyBorder="1" applyAlignment="1">
      <alignment horizontal="left" wrapText="1"/>
    </xf>
    <xf numFmtId="0" fontId="0" fillId="0" borderId="10" xfId="0" applyFont="1" applyFill="1" applyBorder="1" applyAlignment="1">
      <alignment vertical="center"/>
    </xf>
    <xf numFmtId="164" fontId="0" fillId="0" borderId="10" xfId="0" quotePrefix="1" applyNumberFormat="1" applyFill="1" applyBorder="1" applyAlignment="1">
      <alignment horizontal="right" vertical="top"/>
    </xf>
    <xf numFmtId="0" fontId="0" fillId="35" borderId="10" xfId="0" applyFill="1" applyBorder="1" applyAlignment="1">
      <alignment horizontal="right"/>
    </xf>
    <xf numFmtId="14" fontId="25" fillId="0" borderId="10" xfId="0" applyNumberFormat="1" applyFont="1" applyFill="1" applyBorder="1" applyAlignment="1">
      <alignment horizontal="left" wrapText="1"/>
    </xf>
    <xf numFmtId="0" fontId="18" fillId="0" borderId="10" xfId="42" applyBorder="1"/>
    <xf numFmtId="14" fontId="26" fillId="35" borderId="10" xfId="0" applyNumberFormat="1" applyFont="1" applyFill="1" applyBorder="1" applyAlignment="1">
      <alignment horizontal="left" wrapText="1"/>
    </xf>
    <xf numFmtId="14" fontId="0" fillId="0" borderId="10" xfId="0" applyNumberFormat="1" applyFill="1" applyBorder="1" applyAlignment="1">
      <alignment horizontal="left" wrapText="1"/>
    </xf>
    <xf numFmtId="14" fontId="0" fillId="0" borderId="10" xfId="0" applyNumberFormat="1" applyFill="1" applyBorder="1" applyAlignment="1">
      <alignment horizontal="left"/>
    </xf>
    <xf numFmtId="0" fontId="0" fillId="34" borderId="10" xfId="0" applyFill="1" applyBorder="1" applyAlignment="1">
      <alignment horizontal="right"/>
    </xf>
    <xf numFmtId="0" fontId="18" fillId="0" borderId="10" xfId="42" applyFill="1" applyBorder="1" applyAlignment="1">
      <alignment vertical="center"/>
    </xf>
    <xf numFmtId="0" fontId="27" fillId="0" borderId="10" xfId="0" applyFont="1" applyBorder="1" applyAlignment="1"/>
    <xf numFmtId="0" fontId="0" fillId="38" borderId="10" xfId="0" applyFill="1" applyBorder="1"/>
    <xf numFmtId="14" fontId="0" fillId="0" borderId="10" xfId="0" applyNumberFormat="1" applyFill="1" applyBorder="1"/>
    <xf numFmtId="164" fontId="0" fillId="0" borderId="10" xfId="0" quotePrefix="1" applyNumberFormat="1" applyFill="1" applyBorder="1" applyAlignment="1">
      <alignment horizontal="center"/>
    </xf>
    <xf numFmtId="164" fontId="0" fillId="0" borderId="10" xfId="0" applyNumberFormat="1" applyFill="1" applyBorder="1"/>
    <xf numFmtId="14" fontId="24" fillId="34" borderId="10" xfId="0" applyNumberFormat="1" applyFont="1" applyFill="1" applyBorder="1" applyAlignment="1">
      <alignment horizontal="left" wrapText="1"/>
    </xf>
    <xf numFmtId="0" fontId="0" fillId="37" borderId="10" xfId="0" applyFill="1" applyBorder="1" applyAlignment="1"/>
    <xf numFmtId="0" fontId="0" fillId="37" borderId="10" xfId="0" applyFill="1" applyBorder="1" applyAlignment="1">
      <alignment horizontal="center"/>
    </xf>
    <xf numFmtId="0" fontId="0" fillId="37" borderId="10" xfId="0" applyFill="1" applyBorder="1" applyAlignment="1">
      <alignment horizontal="right"/>
    </xf>
    <xf numFmtId="14" fontId="0" fillId="37" borderId="10" xfId="0" applyNumberFormat="1" applyFill="1" applyBorder="1" applyAlignment="1">
      <alignment horizontal="right"/>
    </xf>
    <xf numFmtId="164" fontId="0" fillId="37" borderId="10" xfId="0" quotePrefix="1" applyNumberFormat="1" applyFill="1" applyBorder="1" applyAlignment="1">
      <alignment horizontal="right"/>
    </xf>
    <xf numFmtId="164" fontId="0" fillId="37" borderId="10" xfId="0" applyNumberFormat="1" applyFill="1" applyBorder="1" applyAlignment="1">
      <alignment horizontal="right"/>
    </xf>
    <xf numFmtId="14" fontId="24" fillId="37" borderId="10" xfId="0" applyNumberFormat="1" applyFont="1" applyFill="1" applyBorder="1" applyAlignment="1">
      <alignment horizontal="left" wrapText="1"/>
    </xf>
    <xf numFmtId="14" fontId="0" fillId="37" borderId="10" xfId="0" applyNumberFormat="1" applyFill="1" applyBorder="1" applyAlignment="1">
      <alignment horizontal="left"/>
    </xf>
    <xf numFmtId="0" fontId="18" fillId="0" borderId="10" xfId="42" applyBorder="1" applyAlignment="1">
      <alignment vertical="center"/>
    </xf>
    <xf numFmtId="0" fontId="28" fillId="0" borderId="10" xfId="0" applyFont="1" applyBorder="1"/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right"/>
    </xf>
    <xf numFmtId="14" fontId="0" fillId="0" borderId="10" xfId="0" applyNumberFormat="1" applyFont="1" applyFill="1" applyBorder="1" applyAlignment="1">
      <alignment horizontal="right"/>
    </xf>
    <xf numFmtId="14" fontId="0" fillId="0" borderId="10" xfId="0" applyNumberForma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>
      <alignment horizontal="right" vertical="top"/>
    </xf>
    <xf numFmtId="14" fontId="24" fillId="0" borderId="10" xfId="0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top"/>
    </xf>
    <xf numFmtId="0" fontId="18" fillId="0" borderId="10" xfId="42" applyFill="1" applyBorder="1" applyAlignment="1">
      <alignment horizontal="left" vertical="top"/>
    </xf>
    <xf numFmtId="0" fontId="23" fillId="0" borderId="10" xfId="0" applyFont="1" applyBorder="1" applyAlignment="1">
      <alignment vertical="center"/>
    </xf>
    <xf numFmtId="0" fontId="0" fillId="36" borderId="10" xfId="0" applyFill="1" applyBorder="1"/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19" fillId="0" borderId="10" xfId="0" applyFont="1" applyFill="1" applyBorder="1"/>
    <xf numFmtId="0" fontId="0" fillId="37" borderId="10" xfId="0" applyFont="1" applyFill="1" applyBorder="1" applyAlignment="1">
      <alignment vertical="center"/>
    </xf>
    <xf numFmtId="0" fontId="19" fillId="0" borderId="10" xfId="0" applyFont="1" applyFill="1" applyBorder="1" applyAlignment="1"/>
    <xf numFmtId="14" fontId="26" fillId="37" borderId="10" xfId="0" applyNumberFormat="1" applyFont="1" applyFill="1" applyBorder="1" applyAlignment="1">
      <alignment horizontal="left" wrapText="1"/>
    </xf>
    <xf numFmtId="165" fontId="0" fillId="0" borderId="10" xfId="0" applyNumberFormat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0" fontId="0" fillId="35" borderId="10" xfId="0" applyFont="1" applyFill="1" applyBorder="1"/>
    <xf numFmtId="0" fontId="0" fillId="37" borderId="10" xfId="0" applyFill="1" applyBorder="1" applyAlignment="1">
      <alignment horizontal="left" vertical="top"/>
    </xf>
    <xf numFmtId="14" fontId="0" fillId="37" borderId="10" xfId="0" applyNumberFormat="1" applyFill="1" applyBorder="1" applyAlignment="1">
      <alignment horizontal="left" wrapText="1"/>
    </xf>
    <xf numFmtId="0" fontId="23" fillId="0" borderId="10" xfId="0" applyFont="1" applyBorder="1"/>
    <xf numFmtId="0" fontId="19" fillId="0" borderId="10" xfId="42" applyFont="1" applyFill="1" applyBorder="1"/>
    <xf numFmtId="0" fontId="23" fillId="0" borderId="10" xfId="0" applyFont="1" applyFill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5" xr:uid="{00000000-0005-0000-0000-00000D000000}"/>
    <cellStyle name="60% - Accent2" xfId="25" builtinId="36" customBuiltin="1"/>
    <cellStyle name="60% - Accent2 2" xfId="46" xr:uid="{00000000-0005-0000-0000-00000F000000}"/>
    <cellStyle name="60% - Accent3" xfId="29" builtinId="40" customBuiltin="1"/>
    <cellStyle name="60% - Accent3 2" xfId="47" xr:uid="{00000000-0005-0000-0000-000011000000}"/>
    <cellStyle name="60% - Accent4" xfId="33" builtinId="44" customBuiltin="1"/>
    <cellStyle name="60% - Accent4 2" xfId="48" xr:uid="{00000000-0005-0000-0000-000013000000}"/>
    <cellStyle name="60% - Accent5" xfId="37" builtinId="48" customBuiltin="1"/>
    <cellStyle name="60% - Accent5 2" xfId="49" xr:uid="{00000000-0005-0000-0000-000015000000}"/>
    <cellStyle name="60% - Accent6" xfId="41" builtinId="52" customBuiltin="1"/>
    <cellStyle name="60% - Accent6 2" xfId="50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4" xr:uid="{00000000-0005-0000-0000-00002B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3" xr:uid="{00000000-0005-0000-0000-000030000000}"/>
    <cellStyle name="Total" xfId="17" builtinId="25" customBuiltin="1"/>
    <cellStyle name="Warning Text" xfId="14" builtinId="11" customBuiltin="1"/>
  </cellStyles>
  <dxfs count="2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olly@restorevocrehab.com" TargetMode="External"/><Relationship Id="rId21" Type="http://schemas.openxmlformats.org/officeDocument/2006/relationships/hyperlink" Target="mailto:jeffmillermaas@live.com" TargetMode="External"/><Relationship Id="rId42" Type="http://schemas.openxmlformats.org/officeDocument/2006/relationships/hyperlink" Target="mailto:danielle_hacker@CorVel.com" TargetMode="External"/><Relationship Id="rId63" Type="http://schemas.openxmlformats.org/officeDocument/2006/relationships/hyperlink" Target="mailto:ttrombley@askewrehab.com" TargetMode="External"/><Relationship Id="rId84" Type="http://schemas.openxmlformats.org/officeDocument/2006/relationships/hyperlink" Target="mailto:mikegurda@yahoo.com" TargetMode="External"/><Relationship Id="rId138" Type="http://schemas.openxmlformats.org/officeDocument/2006/relationships/hyperlink" Target="mailto:keely_orchard@corvel.com" TargetMode="External"/><Relationship Id="rId159" Type="http://schemas.openxmlformats.org/officeDocument/2006/relationships/hyperlink" Target="mailto:shaskin@stubbe.com" TargetMode="External"/><Relationship Id="rId170" Type="http://schemas.openxmlformats.org/officeDocument/2006/relationships/hyperlink" Target="mailto:cminter@stubbe.com" TargetMode="External"/><Relationship Id="rId191" Type="http://schemas.openxmlformats.org/officeDocument/2006/relationships/hyperlink" Target="mailto:marsha.pereira@omni-cm.com" TargetMode="External"/><Relationship Id="rId205" Type="http://schemas.openxmlformats.org/officeDocument/2006/relationships/hyperlink" Target="mailto:sborg@stubbe.com" TargetMode="External"/><Relationship Id="rId226" Type="http://schemas.openxmlformats.org/officeDocument/2006/relationships/hyperlink" Target="mailto:sophia_reis@corvel.com" TargetMode="External"/><Relationship Id="rId107" Type="http://schemas.openxmlformats.org/officeDocument/2006/relationships/hyperlink" Target="mailto:mikesternqrc@gmail.com" TargetMode="External"/><Relationship Id="rId11" Type="http://schemas.openxmlformats.org/officeDocument/2006/relationships/hyperlink" Target="mailto:jimjackson@mesabirehab.com" TargetMode="External"/><Relationship Id="rId32" Type="http://schemas.openxmlformats.org/officeDocument/2006/relationships/hyperlink" Target="mailto:katy@oharahunter.com" TargetMode="External"/><Relationship Id="rId53" Type="http://schemas.openxmlformats.org/officeDocument/2006/relationships/hyperlink" Target="mailto:atebrake@vcminnesota.com" TargetMode="External"/><Relationship Id="rId74" Type="http://schemas.openxmlformats.org/officeDocument/2006/relationships/hyperlink" Target="mailto:gwen.henricksen@dcirehab.com" TargetMode="External"/><Relationship Id="rId128" Type="http://schemas.openxmlformats.org/officeDocument/2006/relationships/hyperlink" Target="mailto:srippberger@stubbe.com" TargetMode="External"/><Relationship Id="rId149" Type="http://schemas.openxmlformats.org/officeDocument/2006/relationships/hyperlink" Target="mailto:ahalverson@askewrehab.com" TargetMode="External"/><Relationship Id="rId5" Type="http://schemas.openxmlformats.org/officeDocument/2006/relationships/hyperlink" Target="mailto:bzawadski@vocrest.com" TargetMode="External"/><Relationship Id="rId95" Type="http://schemas.openxmlformats.org/officeDocument/2006/relationships/hyperlink" Target="mailto:lhokeness@vcminnesota.com" TargetMode="External"/><Relationship Id="rId160" Type="http://schemas.openxmlformats.org/officeDocument/2006/relationships/hyperlink" Target="mailto:sschlottach@stubbe.com" TargetMode="External"/><Relationship Id="rId181" Type="http://schemas.openxmlformats.org/officeDocument/2006/relationships/hyperlink" Target="mailto:jessica.ogren@omni-cm.com" TargetMode="External"/><Relationship Id="rId216" Type="http://schemas.openxmlformats.org/officeDocument/2006/relationships/hyperlink" Target="mailto:cory2@restorevocrehab.com" TargetMode="External"/><Relationship Id="rId237" Type="http://schemas.openxmlformats.org/officeDocument/2006/relationships/hyperlink" Target="mailto:Ciara.r.Macklanburg@state.mn.us" TargetMode="External"/><Relationship Id="rId22" Type="http://schemas.openxmlformats.org/officeDocument/2006/relationships/hyperlink" Target="mailto:amy@twincitiesrehab.com" TargetMode="External"/><Relationship Id="rId43" Type="http://schemas.openxmlformats.org/officeDocument/2006/relationships/hyperlink" Target="mailto:jeff@hrcrehab.com" TargetMode="External"/><Relationship Id="rId64" Type="http://schemas.openxmlformats.org/officeDocument/2006/relationships/hyperlink" Target="mailto:samrehab@hickorytech.net" TargetMode="External"/><Relationship Id="rId118" Type="http://schemas.openxmlformats.org/officeDocument/2006/relationships/hyperlink" Target="mailto:jdonelan@stubbe.com" TargetMode="External"/><Relationship Id="rId139" Type="http://schemas.openxmlformats.org/officeDocument/2006/relationships/hyperlink" Target="mailto:lisa.vertelney@comprehab.com" TargetMode="External"/><Relationship Id="rId85" Type="http://schemas.openxmlformats.org/officeDocument/2006/relationships/hyperlink" Target="mailto:clorenzen@stubbe.com" TargetMode="External"/><Relationship Id="rId150" Type="http://schemas.openxmlformats.org/officeDocument/2006/relationships/hyperlink" Target="mailto:teri.szymanski-sinn@omni-cm.com" TargetMode="External"/><Relationship Id="rId171" Type="http://schemas.openxmlformats.org/officeDocument/2006/relationships/hyperlink" Target="mailto:luis.chavez@oinjury.com" TargetMode="External"/><Relationship Id="rId192" Type="http://schemas.openxmlformats.org/officeDocument/2006/relationships/hyperlink" Target="mailto:dana.butler@omni-cm.com" TargetMode="External"/><Relationship Id="rId206" Type="http://schemas.openxmlformats.org/officeDocument/2006/relationships/hyperlink" Target="mailto:akodet@stubbe.com" TargetMode="External"/><Relationship Id="rId227" Type="http://schemas.openxmlformats.org/officeDocument/2006/relationships/hyperlink" Target="mailto:anovak@vocrest.com" TargetMode="External"/><Relationship Id="rId201" Type="http://schemas.openxmlformats.org/officeDocument/2006/relationships/hyperlink" Target="mailto:rajn@oharahunter.com" TargetMode="External"/><Relationship Id="rId222" Type="http://schemas.openxmlformats.org/officeDocument/2006/relationships/hyperlink" Target="mailto:erika.thissen@comprehab.com" TargetMode="External"/><Relationship Id="rId243" Type="http://schemas.openxmlformats.org/officeDocument/2006/relationships/printerSettings" Target="../printerSettings/printerSettings1.bin"/><Relationship Id="rId12" Type="http://schemas.openxmlformats.org/officeDocument/2006/relationships/hyperlink" Target="mailto:gerryd55@comcast.net" TargetMode="External"/><Relationship Id="rId17" Type="http://schemas.openxmlformats.org/officeDocument/2006/relationships/hyperlink" Target="mailto:krawczykconsult@aol.com" TargetMode="External"/><Relationship Id="rId33" Type="http://schemas.openxmlformats.org/officeDocument/2006/relationships/hyperlink" Target="mailto:jon@lhansonconsulting.com" TargetMode="External"/><Relationship Id="rId38" Type="http://schemas.openxmlformats.org/officeDocument/2006/relationships/hyperlink" Target="mailto:sheehanrehab@comcast.net" TargetMode="External"/><Relationship Id="rId59" Type="http://schemas.openxmlformats.org/officeDocument/2006/relationships/hyperlink" Target="mailto:cheri@millervocational.net" TargetMode="External"/><Relationship Id="rId103" Type="http://schemas.openxmlformats.org/officeDocument/2006/relationships/hyperlink" Target="mailto:dhunter@stubbe.com" TargetMode="External"/><Relationship Id="rId108" Type="http://schemas.openxmlformats.org/officeDocument/2006/relationships/hyperlink" Target="mailto:jennifer.cloud@genexservices.com" TargetMode="External"/><Relationship Id="rId124" Type="http://schemas.openxmlformats.org/officeDocument/2006/relationships/hyperlink" Target="mailto:stern@merazmn.com" TargetMode="External"/><Relationship Id="rId129" Type="http://schemas.openxmlformats.org/officeDocument/2006/relationships/hyperlink" Target="mailto:miranda.voigt@paradigmcorp.com" TargetMode="External"/><Relationship Id="rId54" Type="http://schemas.openxmlformats.org/officeDocument/2006/relationships/hyperlink" Target="mailto:abrown@optimalrecoveryinc.com" TargetMode="External"/><Relationship Id="rId70" Type="http://schemas.openxmlformats.org/officeDocument/2006/relationships/hyperlink" Target="mailto:juliemcdonough@comcast.net" TargetMode="External"/><Relationship Id="rId75" Type="http://schemas.openxmlformats.org/officeDocument/2006/relationships/hyperlink" Target="mailto:kengelke@oinjury.com" TargetMode="External"/><Relationship Id="rId91" Type="http://schemas.openxmlformats.org/officeDocument/2006/relationships/hyperlink" Target="mailto:suzanne.anderson@genexservices.com" TargetMode="External"/><Relationship Id="rId96" Type="http://schemas.openxmlformats.org/officeDocument/2006/relationships/hyperlink" Target="mailto:jturtleprism@gmail.com" TargetMode="External"/><Relationship Id="rId140" Type="http://schemas.openxmlformats.org/officeDocument/2006/relationships/hyperlink" Target="mailto:heather.steffen@paradigmcorp.com" TargetMode="External"/><Relationship Id="rId145" Type="http://schemas.openxmlformats.org/officeDocument/2006/relationships/hyperlink" Target="mailto:lrowe@stubbe.com" TargetMode="External"/><Relationship Id="rId161" Type="http://schemas.openxmlformats.org/officeDocument/2006/relationships/hyperlink" Target="mailto:mpettit@vocrest.com" TargetMode="External"/><Relationship Id="rId166" Type="http://schemas.openxmlformats.org/officeDocument/2006/relationships/hyperlink" Target="mailto:tvint@stubbe.com" TargetMode="External"/><Relationship Id="rId182" Type="http://schemas.openxmlformats.org/officeDocument/2006/relationships/hyperlink" Target="mailto:kim.schuweiler@omni-cm.com" TargetMode="External"/><Relationship Id="rId187" Type="http://schemas.openxmlformats.org/officeDocument/2006/relationships/hyperlink" Target="mailto:melissa.kamm@omni-cm.com" TargetMode="External"/><Relationship Id="rId217" Type="http://schemas.openxmlformats.org/officeDocument/2006/relationships/hyperlink" Target="mailto:mike.otos@omni-cm.com" TargetMode="External"/><Relationship Id="rId1" Type="http://schemas.openxmlformats.org/officeDocument/2006/relationships/hyperlink" Target="mailto:manderson@mickelsonrehab.com" TargetMode="External"/><Relationship Id="rId6" Type="http://schemas.openxmlformats.org/officeDocument/2006/relationships/hyperlink" Target="mailto:jvolk@vocrest.com" TargetMode="External"/><Relationship Id="rId212" Type="http://schemas.openxmlformats.org/officeDocument/2006/relationships/hyperlink" Target="mailto:chessa.jones@paradigmcorp.com" TargetMode="External"/><Relationship Id="rId233" Type="http://schemas.openxmlformats.org/officeDocument/2006/relationships/hyperlink" Target="mailto:rlabmn@aol.com" TargetMode="External"/><Relationship Id="rId238" Type="http://schemas.openxmlformats.org/officeDocument/2006/relationships/hyperlink" Target="mailto:ldieken@stubbe.com" TargetMode="External"/><Relationship Id="rId23" Type="http://schemas.openxmlformats.org/officeDocument/2006/relationships/hyperlink" Target="mailto:juliel@minnworkcomp.com" TargetMode="External"/><Relationship Id="rId28" Type="http://schemas.openxmlformats.org/officeDocument/2006/relationships/hyperlink" Target="mailto:laura.loch@genexservices.com" TargetMode="External"/><Relationship Id="rId49" Type="http://schemas.openxmlformats.org/officeDocument/2006/relationships/hyperlink" Target="mailto:ken.moberg@outlook.com" TargetMode="External"/><Relationship Id="rId114" Type="http://schemas.openxmlformats.org/officeDocument/2006/relationships/hyperlink" Target="mailto:jocelyn@twincitiesrehab.com" TargetMode="External"/><Relationship Id="rId119" Type="http://schemas.openxmlformats.org/officeDocument/2006/relationships/hyperlink" Target="mailto:mgolnitz@oinjury.com" TargetMode="External"/><Relationship Id="rId44" Type="http://schemas.openxmlformats.org/officeDocument/2006/relationships/hyperlink" Target="mailto:amarinelli@marinrehabserv.com" TargetMode="External"/><Relationship Id="rId60" Type="http://schemas.openxmlformats.org/officeDocument/2006/relationships/hyperlink" Target="mailto:rebecca.barott@genexservices.com" TargetMode="External"/><Relationship Id="rId65" Type="http://schemas.openxmlformats.org/officeDocument/2006/relationships/hyperlink" Target="mailto:mflynn@flynnandassociates.org" TargetMode="External"/><Relationship Id="rId81" Type="http://schemas.openxmlformats.org/officeDocument/2006/relationships/hyperlink" Target="mailto:carol.mossey@paradigmcorp.com" TargetMode="External"/><Relationship Id="rId86" Type="http://schemas.openxmlformats.org/officeDocument/2006/relationships/hyperlink" Target="mailto:greta@oharahunter.com" TargetMode="External"/><Relationship Id="rId130" Type="http://schemas.openxmlformats.org/officeDocument/2006/relationships/hyperlink" Target="mailto:ascully@vocrest.com" TargetMode="External"/><Relationship Id="rId135" Type="http://schemas.openxmlformats.org/officeDocument/2006/relationships/hyperlink" Target="mailto:catie@oharahunter.com" TargetMode="External"/><Relationship Id="rId151" Type="http://schemas.openxmlformats.org/officeDocument/2006/relationships/hyperlink" Target="mailto:thomas.a.olson@state.mn.us" TargetMode="External"/><Relationship Id="rId156" Type="http://schemas.openxmlformats.org/officeDocument/2006/relationships/hyperlink" Target="mailto:rhonda.ziemski@omni-cm.com" TargetMode="External"/><Relationship Id="rId177" Type="http://schemas.openxmlformats.org/officeDocument/2006/relationships/hyperlink" Target="mailto:jennifer.schmalz@paradigmcorp.com" TargetMode="External"/><Relationship Id="rId198" Type="http://schemas.openxmlformats.org/officeDocument/2006/relationships/hyperlink" Target="mailto:mlanghoff@stubbe.com" TargetMode="External"/><Relationship Id="rId172" Type="http://schemas.openxmlformats.org/officeDocument/2006/relationships/hyperlink" Target="mailto:mara@oharahunter.com" TargetMode="External"/><Relationship Id="rId193" Type="http://schemas.openxmlformats.org/officeDocument/2006/relationships/hyperlink" Target="mailto:npanettiere@stubbe.com" TargetMode="External"/><Relationship Id="rId202" Type="http://schemas.openxmlformats.org/officeDocument/2006/relationships/hyperlink" Target="mailto:cathy.cato@omni-cm.com" TargetMode="External"/><Relationship Id="rId207" Type="http://schemas.openxmlformats.org/officeDocument/2006/relationships/hyperlink" Target="mailto:jgilson@stubbe.com" TargetMode="External"/><Relationship Id="rId223" Type="http://schemas.openxmlformats.org/officeDocument/2006/relationships/hyperlink" Target="mailto:Amy.feth@omni-cm.com" TargetMode="External"/><Relationship Id="rId228" Type="http://schemas.openxmlformats.org/officeDocument/2006/relationships/hyperlink" Target="mailto:claire.lerud@paradigmcorp.com" TargetMode="External"/><Relationship Id="rId13" Type="http://schemas.openxmlformats.org/officeDocument/2006/relationships/hyperlink" Target="mailto:qrcthayer@comcast.net" TargetMode="External"/><Relationship Id="rId18" Type="http://schemas.openxmlformats.org/officeDocument/2006/relationships/hyperlink" Target="mailto:mary.merchlewicz@gmail.com" TargetMode="External"/><Relationship Id="rId39" Type="http://schemas.openxmlformats.org/officeDocument/2006/relationships/hyperlink" Target="mailto:jon.carlson@comprehab.com" TargetMode="External"/><Relationship Id="rId109" Type="http://schemas.openxmlformats.org/officeDocument/2006/relationships/hyperlink" Target="mailto:narendprism@gmail.com" TargetMode="External"/><Relationship Id="rId34" Type="http://schemas.openxmlformats.org/officeDocument/2006/relationships/hyperlink" Target="mailto:amoberg@stubbe.com" TargetMode="External"/><Relationship Id="rId50" Type="http://schemas.openxmlformats.org/officeDocument/2006/relationships/hyperlink" Target="mailto:rayvulcanvrr@gmail.com" TargetMode="External"/><Relationship Id="rId55" Type="http://schemas.openxmlformats.org/officeDocument/2006/relationships/hyperlink" Target="mailto:anne.lockwood@comprehab.com" TargetMode="External"/><Relationship Id="rId76" Type="http://schemas.openxmlformats.org/officeDocument/2006/relationships/hyperlink" Target="mailto:stacie.goodrich@comprehab.com" TargetMode="External"/><Relationship Id="rId97" Type="http://schemas.openxmlformats.org/officeDocument/2006/relationships/hyperlink" Target="mailto:susanrvs@outlook.com" TargetMode="External"/><Relationship Id="rId104" Type="http://schemas.openxmlformats.org/officeDocument/2006/relationships/hyperlink" Target="mailto:mike@zkconsultants.com" TargetMode="External"/><Relationship Id="rId120" Type="http://schemas.openxmlformats.org/officeDocument/2006/relationships/hyperlink" Target="mailto:kara_bunes@corvel.com" TargetMode="External"/><Relationship Id="rId125" Type="http://schemas.openxmlformats.org/officeDocument/2006/relationships/hyperlink" Target="mailto:sarah@ircmn.com" TargetMode="External"/><Relationship Id="rId141" Type="http://schemas.openxmlformats.org/officeDocument/2006/relationships/hyperlink" Target="mailto:kimberly.groteboer@paradigmcorp.com" TargetMode="External"/><Relationship Id="rId146" Type="http://schemas.openxmlformats.org/officeDocument/2006/relationships/hyperlink" Target="mailto:angie.sokol@omni-cm.com" TargetMode="External"/><Relationship Id="rId167" Type="http://schemas.openxmlformats.org/officeDocument/2006/relationships/hyperlink" Target="mailto:rob.otos@omni-cm.com" TargetMode="External"/><Relationship Id="rId188" Type="http://schemas.openxmlformats.org/officeDocument/2006/relationships/hyperlink" Target="mailto:meghan.olesewski@omni-cm.com" TargetMode="External"/><Relationship Id="rId7" Type="http://schemas.openxmlformats.org/officeDocument/2006/relationships/hyperlink" Target="mailto:lmay@stubbe.com" TargetMode="External"/><Relationship Id="rId71" Type="http://schemas.openxmlformats.org/officeDocument/2006/relationships/hyperlink" Target="mailto:jenna@oharahunter.com" TargetMode="External"/><Relationship Id="rId92" Type="http://schemas.openxmlformats.org/officeDocument/2006/relationships/hyperlink" Target="mailto:ted.greshik@genexservices.com" TargetMode="External"/><Relationship Id="rId162" Type="http://schemas.openxmlformats.org/officeDocument/2006/relationships/hyperlink" Target="mailto:aerika@vcminnesota.com" TargetMode="External"/><Relationship Id="rId183" Type="http://schemas.openxmlformats.org/officeDocument/2006/relationships/hyperlink" Target="mailto:aaron.mckay@omni-cm.com" TargetMode="External"/><Relationship Id="rId213" Type="http://schemas.openxmlformats.org/officeDocument/2006/relationships/hyperlink" Target="mailto:kaitlyn@oharahunter.com" TargetMode="External"/><Relationship Id="rId218" Type="http://schemas.openxmlformats.org/officeDocument/2006/relationships/hyperlink" Target="mailto:rojas@merazmn.com" TargetMode="External"/><Relationship Id="rId234" Type="http://schemas.openxmlformats.org/officeDocument/2006/relationships/hyperlink" Target="mailto:tessa.haggstrom@paradigmcorp.com" TargetMode="External"/><Relationship Id="rId239" Type="http://schemas.openxmlformats.org/officeDocument/2006/relationships/hyperlink" Target="mailto:laura.amundson@comprehab.com" TargetMode="External"/><Relationship Id="rId2" Type="http://schemas.openxmlformats.org/officeDocument/2006/relationships/hyperlink" Target="mailto:parinc.john@gmail.com" TargetMode="External"/><Relationship Id="rId29" Type="http://schemas.openxmlformats.org/officeDocument/2006/relationships/hyperlink" Target="mailto:stevehollander@vocrehabassociates.com" TargetMode="External"/><Relationship Id="rId24" Type="http://schemas.openxmlformats.org/officeDocument/2006/relationships/hyperlink" Target="mailto:larissa.viana@state.mn.us" TargetMode="External"/><Relationship Id="rId40" Type="http://schemas.openxmlformats.org/officeDocument/2006/relationships/hyperlink" Target="mailto:tl.lmvr@me.com" TargetMode="External"/><Relationship Id="rId45" Type="http://schemas.openxmlformats.org/officeDocument/2006/relationships/hyperlink" Target="mailto:taral@minnworkcomp.com" TargetMode="External"/><Relationship Id="rId66" Type="http://schemas.openxmlformats.org/officeDocument/2006/relationships/hyperlink" Target="mailto:scott_campbell@corvel.com" TargetMode="External"/><Relationship Id="rId87" Type="http://schemas.openxmlformats.org/officeDocument/2006/relationships/hyperlink" Target="mailto:beckycummins@cumminsrehab.com" TargetMode="External"/><Relationship Id="rId110" Type="http://schemas.openxmlformats.org/officeDocument/2006/relationships/hyperlink" Target="mailto:jessica@oharahunter.com" TargetMode="External"/><Relationship Id="rId115" Type="http://schemas.openxmlformats.org/officeDocument/2006/relationships/hyperlink" Target="mailto:paul.genereux@genexservices.com" TargetMode="External"/><Relationship Id="rId131" Type="http://schemas.openxmlformats.org/officeDocument/2006/relationships/hyperlink" Target="mailto:dbourgeois@stubbe.com" TargetMode="External"/><Relationship Id="rId136" Type="http://schemas.openxmlformats.org/officeDocument/2006/relationships/hyperlink" Target="mailto:brad_petersen@corvel.com" TargetMode="External"/><Relationship Id="rId157" Type="http://schemas.openxmlformats.org/officeDocument/2006/relationships/hyperlink" Target="mailto:kim.berkley@omni-cm.com" TargetMode="External"/><Relationship Id="rId178" Type="http://schemas.openxmlformats.org/officeDocument/2006/relationships/hyperlink" Target="mailto:ronni_vogl@corvel.com" TargetMode="External"/><Relationship Id="rId61" Type="http://schemas.openxmlformats.org/officeDocument/2006/relationships/hyperlink" Target="mailto:jaime@apexrehabmn.com" TargetMode="External"/><Relationship Id="rId82" Type="http://schemas.openxmlformats.org/officeDocument/2006/relationships/hyperlink" Target="mailto:joanna@pagerehabilitation.com" TargetMode="External"/><Relationship Id="rId152" Type="http://schemas.openxmlformats.org/officeDocument/2006/relationships/hyperlink" Target="mailto:amy.barker@omni-cm.com" TargetMode="External"/><Relationship Id="rId173" Type="http://schemas.openxmlformats.org/officeDocument/2006/relationships/hyperlink" Target="mailto:scott.spangberg@omni-cm.com" TargetMode="External"/><Relationship Id="rId194" Type="http://schemas.openxmlformats.org/officeDocument/2006/relationships/hyperlink" Target="mailto:robyn.seefeldt@omni-cm.com" TargetMode="External"/><Relationship Id="rId199" Type="http://schemas.openxmlformats.org/officeDocument/2006/relationships/hyperlink" Target="mailto:mnovogoratz@stubbe.com" TargetMode="External"/><Relationship Id="rId203" Type="http://schemas.openxmlformats.org/officeDocument/2006/relationships/hyperlink" Target="mailto:alba@merazmn.com" TargetMode="External"/><Relationship Id="rId208" Type="http://schemas.openxmlformats.org/officeDocument/2006/relationships/hyperlink" Target="mailto:julia_miller@corvel.com" TargetMode="External"/><Relationship Id="rId229" Type="http://schemas.openxmlformats.org/officeDocument/2006/relationships/hyperlink" Target="mailto:jenna.stclaire@paradigmcorp.com" TargetMode="External"/><Relationship Id="rId19" Type="http://schemas.openxmlformats.org/officeDocument/2006/relationships/hyperlink" Target="mailto:sizenvoc@comcast.net" TargetMode="External"/><Relationship Id="rId224" Type="http://schemas.openxmlformats.org/officeDocument/2006/relationships/hyperlink" Target="mailto:kristenh@minnworkcomp.com" TargetMode="External"/><Relationship Id="rId240" Type="http://schemas.openxmlformats.org/officeDocument/2006/relationships/hyperlink" Target="mailto:parnic.laurie@gmail.com" TargetMode="External"/><Relationship Id="rId14" Type="http://schemas.openxmlformats.org/officeDocument/2006/relationships/hyperlink" Target="mailto:jreinhardt@mnrehabsvs.com" TargetMode="External"/><Relationship Id="rId30" Type="http://schemas.openxmlformats.org/officeDocument/2006/relationships/hyperlink" Target="mailto:bpolasek@vcminnesota.com" TargetMode="External"/><Relationship Id="rId35" Type="http://schemas.openxmlformats.org/officeDocument/2006/relationships/hyperlink" Target="mailto:jeanne.vogel@state.mn.us" TargetMode="External"/><Relationship Id="rId56" Type="http://schemas.openxmlformats.org/officeDocument/2006/relationships/hyperlink" Target="mailto:heather.mehl@omni-cm.com" TargetMode="External"/><Relationship Id="rId77" Type="http://schemas.openxmlformats.org/officeDocument/2006/relationships/hyperlink" Target="mailto:jennifer@livingstonconsult.com" TargetMode="External"/><Relationship Id="rId100" Type="http://schemas.openxmlformats.org/officeDocument/2006/relationships/hyperlink" Target="mailto:vanessa_revak@corvel.com" TargetMode="External"/><Relationship Id="rId105" Type="http://schemas.openxmlformats.org/officeDocument/2006/relationships/hyperlink" Target="mailto:lori@magoffinconsulting.com" TargetMode="External"/><Relationship Id="rId126" Type="http://schemas.openxmlformats.org/officeDocument/2006/relationships/hyperlink" Target="mailto:gayle@twincitiesrehab.com" TargetMode="External"/><Relationship Id="rId147" Type="http://schemas.openxmlformats.org/officeDocument/2006/relationships/hyperlink" Target="mailto:angie.sterner@paradigmcorp.com" TargetMode="External"/><Relationship Id="rId168" Type="http://schemas.openxmlformats.org/officeDocument/2006/relationships/hyperlink" Target="mailto:stacy.locker@paradigmcorp.com" TargetMode="External"/><Relationship Id="rId8" Type="http://schemas.openxmlformats.org/officeDocument/2006/relationships/hyperlink" Target="mailto:aaron_schenck@CorVel.com" TargetMode="External"/><Relationship Id="rId51" Type="http://schemas.openxmlformats.org/officeDocument/2006/relationships/hyperlink" Target="mailto:saldrich.qrc@gmail.com" TargetMode="External"/><Relationship Id="rId72" Type="http://schemas.openxmlformats.org/officeDocument/2006/relationships/hyperlink" Target="mailto:angie@oharahunter.com" TargetMode="External"/><Relationship Id="rId93" Type="http://schemas.openxmlformats.org/officeDocument/2006/relationships/hyperlink" Target="mailto:venesha.thomas@genexservices.com" TargetMode="External"/><Relationship Id="rId98" Type="http://schemas.openxmlformats.org/officeDocument/2006/relationships/hyperlink" Target="mailto:daniel.buck@genexservices.com" TargetMode="External"/><Relationship Id="rId121" Type="http://schemas.openxmlformats.org/officeDocument/2006/relationships/hyperlink" Target="mailto:achristensen@askewrehab.com" TargetMode="External"/><Relationship Id="rId142" Type="http://schemas.openxmlformats.org/officeDocument/2006/relationships/hyperlink" Target="mailto:jennifer.jacobson@paradigmcorp.com" TargetMode="External"/><Relationship Id="rId163" Type="http://schemas.openxmlformats.org/officeDocument/2006/relationships/hyperlink" Target="mailto:karen.durbin@state.mn.us" TargetMode="External"/><Relationship Id="rId184" Type="http://schemas.openxmlformats.org/officeDocument/2006/relationships/hyperlink" Target="mailto:terrance.easley@comprehab.com" TargetMode="External"/><Relationship Id="rId189" Type="http://schemas.openxmlformats.org/officeDocument/2006/relationships/hyperlink" Target="mailto:krista.bayer@omni-cm.com" TargetMode="External"/><Relationship Id="rId219" Type="http://schemas.openxmlformats.org/officeDocument/2006/relationships/hyperlink" Target="mailto:fvoth@vocrest.com" TargetMode="External"/><Relationship Id="rId3" Type="http://schemas.openxmlformats.org/officeDocument/2006/relationships/hyperlink" Target="mailto:monica_cronin@corvel.com" TargetMode="External"/><Relationship Id="rId214" Type="http://schemas.openxmlformats.org/officeDocument/2006/relationships/hyperlink" Target="mailto:abeaudry@vocrest.com" TargetMode="External"/><Relationship Id="rId230" Type="http://schemas.openxmlformats.org/officeDocument/2006/relationships/hyperlink" Target="mailto:lacey.eckmann@genexservices.com" TargetMode="External"/><Relationship Id="rId235" Type="http://schemas.openxmlformats.org/officeDocument/2006/relationships/hyperlink" Target="mailto:victoria.streeter@paradigmcorp.com" TargetMode="External"/><Relationship Id="rId25" Type="http://schemas.openxmlformats.org/officeDocument/2006/relationships/hyperlink" Target="mailto:roxtarrant@gmail.com" TargetMode="External"/><Relationship Id="rId46" Type="http://schemas.openxmlformats.org/officeDocument/2006/relationships/hyperlink" Target="mailto:smnaumann@mesabirehab.com" TargetMode="External"/><Relationship Id="rId67" Type="http://schemas.openxmlformats.org/officeDocument/2006/relationships/hyperlink" Target="mailto:donbarrett20@gmail.com" TargetMode="External"/><Relationship Id="rId116" Type="http://schemas.openxmlformats.org/officeDocument/2006/relationships/hyperlink" Target="mailto:asylvestre@vocrest.com" TargetMode="External"/><Relationship Id="rId137" Type="http://schemas.openxmlformats.org/officeDocument/2006/relationships/hyperlink" Target="mailto:diane@hansenrehab.com" TargetMode="External"/><Relationship Id="rId158" Type="http://schemas.openxmlformats.org/officeDocument/2006/relationships/hyperlink" Target="mailto:marks.rehab@gmail.com" TargetMode="External"/><Relationship Id="rId20" Type="http://schemas.openxmlformats.org/officeDocument/2006/relationships/hyperlink" Target="mailto:kickhaferconsulting@pobox.com" TargetMode="External"/><Relationship Id="rId41" Type="http://schemas.openxmlformats.org/officeDocument/2006/relationships/hyperlink" Target="mailto:david@mnqrc.com" TargetMode="External"/><Relationship Id="rId62" Type="http://schemas.openxmlformats.org/officeDocument/2006/relationships/hyperlink" Target="mailto:judith.koppen@paradigmcorp.com" TargetMode="External"/><Relationship Id="rId83" Type="http://schemas.openxmlformats.org/officeDocument/2006/relationships/hyperlink" Target="mailto:jvanpelt@vocrest.com" TargetMode="External"/><Relationship Id="rId88" Type="http://schemas.openxmlformats.org/officeDocument/2006/relationships/hyperlink" Target="mailto:troy@zkconsultants.com" TargetMode="External"/><Relationship Id="rId111" Type="http://schemas.openxmlformats.org/officeDocument/2006/relationships/hyperlink" Target="mailto:slatteryn@twincitiesrehab.com" TargetMode="External"/><Relationship Id="rId132" Type="http://schemas.openxmlformats.org/officeDocument/2006/relationships/hyperlink" Target="mailto:lwagendorf@stubbe.com" TargetMode="External"/><Relationship Id="rId153" Type="http://schemas.openxmlformats.org/officeDocument/2006/relationships/hyperlink" Target="mailto:nathan@twincitiesrehab.com" TargetMode="External"/><Relationship Id="rId174" Type="http://schemas.openxmlformats.org/officeDocument/2006/relationships/hyperlink" Target="mailto:victor.menchaca@omni-cm.com" TargetMode="External"/><Relationship Id="rId179" Type="http://schemas.openxmlformats.org/officeDocument/2006/relationships/hyperlink" Target="mailto:maureen.ziezulewicz@omni-cm.com" TargetMode="External"/><Relationship Id="rId195" Type="http://schemas.openxmlformats.org/officeDocument/2006/relationships/hyperlink" Target="mailto:nichole.tannahill@omni-cm.com" TargetMode="External"/><Relationship Id="rId209" Type="http://schemas.openxmlformats.org/officeDocument/2006/relationships/hyperlink" Target="mailto:jwilkins@stubbe.com" TargetMode="External"/><Relationship Id="rId190" Type="http://schemas.openxmlformats.org/officeDocument/2006/relationships/hyperlink" Target="mailto:selsass@stubbe.com" TargetMode="External"/><Relationship Id="rId204" Type="http://schemas.openxmlformats.org/officeDocument/2006/relationships/hyperlink" Target="mailto:brett.krumhardt@paradigmcorp.com" TargetMode="External"/><Relationship Id="rId220" Type="http://schemas.openxmlformats.org/officeDocument/2006/relationships/hyperlink" Target="mailto:anna.donnelly@state.mn.us" TargetMode="External"/><Relationship Id="rId225" Type="http://schemas.openxmlformats.org/officeDocument/2006/relationships/hyperlink" Target="mailto:parinc.brianna@gmail.com" TargetMode="External"/><Relationship Id="rId241" Type="http://schemas.openxmlformats.org/officeDocument/2006/relationships/hyperlink" Target="mailto:natalie.sinn@comprehab.com" TargetMode="External"/><Relationship Id="rId15" Type="http://schemas.openxmlformats.org/officeDocument/2006/relationships/hyperlink" Target="mailto:jbohlke@vocrest.com" TargetMode="External"/><Relationship Id="rId36" Type="http://schemas.openxmlformats.org/officeDocument/2006/relationships/hyperlink" Target="mailto:bobbithiesse@gmail.com" TargetMode="External"/><Relationship Id="rId57" Type="http://schemas.openxmlformats.org/officeDocument/2006/relationships/hyperlink" Target="mailto:dawnvoehl@yahoo.com" TargetMode="External"/><Relationship Id="rId106" Type="http://schemas.openxmlformats.org/officeDocument/2006/relationships/hyperlink" Target="mailto:vjohnson@vocrest.com" TargetMode="External"/><Relationship Id="rId127" Type="http://schemas.openxmlformats.org/officeDocument/2006/relationships/hyperlink" Target="mailto:john@jerehabservices.com" TargetMode="External"/><Relationship Id="rId10" Type="http://schemas.openxmlformats.org/officeDocument/2006/relationships/hyperlink" Target="mailto:theiscm@aol.com" TargetMode="External"/><Relationship Id="rId31" Type="http://schemas.openxmlformats.org/officeDocument/2006/relationships/hyperlink" Target="mailto:blackcatwhitepaw@comcast.net" TargetMode="External"/><Relationship Id="rId52" Type="http://schemas.openxmlformats.org/officeDocument/2006/relationships/hyperlink" Target="mailto:cbraun@stubbe.com" TargetMode="External"/><Relationship Id="rId73" Type="http://schemas.openxmlformats.org/officeDocument/2006/relationships/hyperlink" Target="mailto:mgilson@stubbe.com" TargetMode="External"/><Relationship Id="rId78" Type="http://schemas.openxmlformats.org/officeDocument/2006/relationships/hyperlink" Target="mailto:kelsey.kuhn@state.mn.us" TargetMode="External"/><Relationship Id="rId94" Type="http://schemas.openxmlformats.org/officeDocument/2006/relationships/hyperlink" Target="mailto:Dina.babb@paradigmcorp.com" TargetMode="External"/><Relationship Id="rId99" Type="http://schemas.openxmlformats.org/officeDocument/2006/relationships/hyperlink" Target="mailto:laura@tykesonvocservices.com" TargetMode="External"/><Relationship Id="rId101" Type="http://schemas.openxmlformats.org/officeDocument/2006/relationships/hyperlink" Target="mailto:jeff.peters@comprehab.com" TargetMode="External"/><Relationship Id="rId122" Type="http://schemas.openxmlformats.org/officeDocument/2006/relationships/hyperlink" Target="mailto:kathy@oharahunter.com" TargetMode="External"/><Relationship Id="rId143" Type="http://schemas.openxmlformats.org/officeDocument/2006/relationships/hyperlink" Target="mailto:lkopel@stubbe.com" TargetMode="External"/><Relationship Id="rId148" Type="http://schemas.openxmlformats.org/officeDocument/2006/relationships/hyperlink" Target="mailto:stacia.layman@paradigmcorp.com" TargetMode="External"/><Relationship Id="rId164" Type="http://schemas.openxmlformats.org/officeDocument/2006/relationships/hyperlink" Target="mailto:Kathleen.budd@genexservices.com" TargetMode="External"/><Relationship Id="rId169" Type="http://schemas.openxmlformats.org/officeDocument/2006/relationships/hyperlink" Target="mailto:jgiergielewicz@stubbe.com" TargetMode="External"/><Relationship Id="rId185" Type="http://schemas.openxmlformats.org/officeDocument/2006/relationships/hyperlink" Target="mailto:kelly.richards@omni-cm.com" TargetMode="External"/><Relationship Id="rId4" Type="http://schemas.openxmlformats.org/officeDocument/2006/relationships/hyperlink" Target="mailto:mike.hall@state.mn.us" TargetMode="External"/><Relationship Id="rId9" Type="http://schemas.openxmlformats.org/officeDocument/2006/relationships/hyperlink" Target="mailto:reliablerehabsvcs@gmail.com" TargetMode="External"/><Relationship Id="rId180" Type="http://schemas.openxmlformats.org/officeDocument/2006/relationships/hyperlink" Target="mailto:geri.cooke@omni-cm.com" TargetMode="External"/><Relationship Id="rId210" Type="http://schemas.openxmlformats.org/officeDocument/2006/relationships/hyperlink" Target="mailto:danielm@minnworkcomp.com" TargetMode="External"/><Relationship Id="rId215" Type="http://schemas.openxmlformats.org/officeDocument/2006/relationships/hyperlink" Target="mailto:bevsol@charter.net" TargetMode="External"/><Relationship Id="rId236" Type="http://schemas.openxmlformats.org/officeDocument/2006/relationships/hyperlink" Target="mailto:victoria.streeter@paradigmcorp.com" TargetMode="External"/><Relationship Id="rId26" Type="http://schemas.openxmlformats.org/officeDocument/2006/relationships/hyperlink" Target="mailto:alissa@oharahunter.com" TargetMode="External"/><Relationship Id="rId231" Type="http://schemas.openxmlformats.org/officeDocument/2006/relationships/hyperlink" Target="mailto:jennifer.dollansky@genexservices.com" TargetMode="External"/><Relationship Id="rId47" Type="http://schemas.openxmlformats.org/officeDocument/2006/relationships/hyperlink" Target="mailto:michele.moldstad@state.mn.us" TargetMode="External"/><Relationship Id="rId68" Type="http://schemas.openxmlformats.org/officeDocument/2006/relationships/hyperlink" Target="mailto:jarone@stubbe.com" TargetMode="External"/><Relationship Id="rId89" Type="http://schemas.openxmlformats.org/officeDocument/2006/relationships/hyperlink" Target="mailto:jodi@selectvocationalservices.com" TargetMode="External"/><Relationship Id="rId112" Type="http://schemas.openxmlformats.org/officeDocument/2006/relationships/hyperlink" Target="mailto:mwaisganis@vcminnesota.com" TargetMode="External"/><Relationship Id="rId133" Type="http://schemas.openxmlformats.org/officeDocument/2006/relationships/hyperlink" Target="mailto:theresad@oharallc.com" TargetMode="External"/><Relationship Id="rId154" Type="http://schemas.openxmlformats.org/officeDocument/2006/relationships/hyperlink" Target="mailto:cbucher@vocrest.com" TargetMode="External"/><Relationship Id="rId175" Type="http://schemas.openxmlformats.org/officeDocument/2006/relationships/hyperlink" Target="mailto:sharon_tosca@corvel.com" TargetMode="External"/><Relationship Id="rId196" Type="http://schemas.openxmlformats.org/officeDocument/2006/relationships/hyperlink" Target="mailto:patricia.bassing@paradigmcorp.com" TargetMode="External"/><Relationship Id="rId200" Type="http://schemas.openxmlformats.org/officeDocument/2006/relationships/hyperlink" Target="mailto:crauscher@vocrest.com" TargetMode="External"/><Relationship Id="rId16" Type="http://schemas.openxmlformats.org/officeDocument/2006/relationships/hyperlink" Target="mailto:jhaugen@askewrehab.com" TargetMode="External"/><Relationship Id="rId221" Type="http://schemas.openxmlformats.org/officeDocument/2006/relationships/hyperlink" Target="mailto:tom@tykesonvocservices.com" TargetMode="External"/><Relationship Id="rId242" Type="http://schemas.openxmlformats.org/officeDocument/2006/relationships/hyperlink" Target="mailto:angie_dolan@corvel.com" TargetMode="External"/><Relationship Id="rId37" Type="http://schemas.openxmlformats.org/officeDocument/2006/relationships/hyperlink" Target="mailto:mary.zlock@genexservices.com" TargetMode="External"/><Relationship Id="rId58" Type="http://schemas.openxmlformats.org/officeDocument/2006/relationships/hyperlink" Target="mailto:dmickelson@mickelsonrehab.com" TargetMode="External"/><Relationship Id="rId79" Type="http://schemas.openxmlformats.org/officeDocument/2006/relationships/hyperlink" Target="mailto:corrine@oharahunter.com" TargetMode="External"/><Relationship Id="rId102" Type="http://schemas.openxmlformats.org/officeDocument/2006/relationships/hyperlink" Target="mailto:parinc.michael@gmail.com" TargetMode="External"/><Relationship Id="rId123" Type="http://schemas.openxmlformats.org/officeDocument/2006/relationships/hyperlink" Target="mailto:shannonp@minnworkcomp.com" TargetMode="External"/><Relationship Id="rId144" Type="http://schemas.openxmlformats.org/officeDocument/2006/relationships/hyperlink" Target="mailto:karen.major@paradigmcorp.com" TargetMode="External"/><Relationship Id="rId90" Type="http://schemas.openxmlformats.org/officeDocument/2006/relationships/hyperlink" Target="mailto:dstickler@stubbe.com" TargetMode="External"/><Relationship Id="rId165" Type="http://schemas.openxmlformats.org/officeDocument/2006/relationships/hyperlink" Target="mailto:jcolburn@stubbe.com" TargetMode="External"/><Relationship Id="rId186" Type="http://schemas.openxmlformats.org/officeDocument/2006/relationships/hyperlink" Target="mailto:nikki_daniels@corvel.com" TargetMode="External"/><Relationship Id="rId211" Type="http://schemas.openxmlformats.org/officeDocument/2006/relationships/hyperlink" Target="mailto:kimgeorge@vocrehabassociates.com" TargetMode="External"/><Relationship Id="rId232" Type="http://schemas.openxmlformats.org/officeDocument/2006/relationships/hyperlink" Target="mailto:heatheresather@gmail.com" TargetMode="External"/><Relationship Id="rId27" Type="http://schemas.openxmlformats.org/officeDocument/2006/relationships/hyperlink" Target="mailto:annette.schumer@state.mn.us" TargetMode="External"/><Relationship Id="rId48" Type="http://schemas.openxmlformats.org/officeDocument/2006/relationships/hyperlink" Target="mailto:tdormanen@stubbe.com" TargetMode="External"/><Relationship Id="rId69" Type="http://schemas.openxmlformats.org/officeDocument/2006/relationships/hyperlink" Target="mailto:sarahb@minnworkcomp.com" TargetMode="External"/><Relationship Id="rId113" Type="http://schemas.openxmlformats.org/officeDocument/2006/relationships/hyperlink" Target="mailto:tiffany_rohne@corvel.com" TargetMode="External"/><Relationship Id="rId134" Type="http://schemas.openxmlformats.org/officeDocument/2006/relationships/hyperlink" Target="mailto:craig.galvin@genexservices.com" TargetMode="External"/><Relationship Id="rId80" Type="http://schemas.openxmlformats.org/officeDocument/2006/relationships/hyperlink" Target="mailto:lea_gallop@CorVel.com" TargetMode="External"/><Relationship Id="rId155" Type="http://schemas.openxmlformats.org/officeDocument/2006/relationships/hyperlink" Target="mailto:heath@klauervr.com" TargetMode="External"/><Relationship Id="rId176" Type="http://schemas.openxmlformats.org/officeDocument/2006/relationships/hyperlink" Target="mailto:kristine.gieseke@omni-cm.com" TargetMode="External"/><Relationship Id="rId197" Type="http://schemas.openxmlformats.org/officeDocument/2006/relationships/hyperlink" Target="mailto:jfest@stubbe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im.collin@comprehab.com" TargetMode="External"/><Relationship Id="rId21" Type="http://schemas.openxmlformats.org/officeDocument/2006/relationships/hyperlink" Target="mailto:marcia_cheney@CorVel.com" TargetMode="External"/><Relationship Id="rId42" Type="http://schemas.openxmlformats.org/officeDocument/2006/relationships/hyperlink" Target="mailto:dcimiket@gmail.com" TargetMode="External"/><Relationship Id="rId63" Type="http://schemas.openxmlformats.org/officeDocument/2006/relationships/hyperlink" Target="mailto:mbracho@mn-voc.com" TargetMode="External"/><Relationship Id="rId84" Type="http://schemas.openxmlformats.org/officeDocument/2006/relationships/hyperlink" Target="mailto:Sharon.Kapaska@zurichna.com" TargetMode="External"/><Relationship Id="rId138" Type="http://schemas.openxmlformats.org/officeDocument/2006/relationships/hyperlink" Target="mailto:rehabconsulting@comcast.net" TargetMode="External"/><Relationship Id="rId159" Type="http://schemas.openxmlformats.org/officeDocument/2006/relationships/hyperlink" Target="mailto:luanne@imci2.com" TargetMode="External"/><Relationship Id="rId170" Type="http://schemas.openxmlformats.org/officeDocument/2006/relationships/hyperlink" Target="mailto:marlo_dahl@corvel.com" TargetMode="External"/><Relationship Id="rId191" Type="http://schemas.openxmlformats.org/officeDocument/2006/relationships/hyperlink" Target="mailto:asha@oharahunter.com" TargetMode="External"/><Relationship Id="rId196" Type="http://schemas.openxmlformats.org/officeDocument/2006/relationships/hyperlink" Target="mailto:Anna.Jinkerson@state.mn.us" TargetMode="External"/><Relationship Id="rId16" Type="http://schemas.openxmlformats.org/officeDocument/2006/relationships/hyperlink" Target="mailto:deb.odonnell@genexservices.com" TargetMode="External"/><Relationship Id="rId107" Type="http://schemas.openxmlformats.org/officeDocument/2006/relationships/hyperlink" Target="mailto:julie_horak@CorVel.com" TargetMode="External"/><Relationship Id="rId11" Type="http://schemas.openxmlformats.org/officeDocument/2006/relationships/hyperlink" Target="mailto:elizabeths@minnworkcomp.com" TargetMode="External"/><Relationship Id="rId32" Type="http://schemas.openxmlformats.org/officeDocument/2006/relationships/hyperlink" Target="mailto:troym@minnworkcomp.com" TargetMode="External"/><Relationship Id="rId37" Type="http://schemas.openxmlformats.org/officeDocument/2006/relationships/hyperlink" Target="mailto:ccourtney@vocrest.com" TargetMode="External"/><Relationship Id="rId53" Type="http://schemas.openxmlformats.org/officeDocument/2006/relationships/hyperlink" Target="mailto:arhinnenthal@cvty.us.com" TargetMode="External"/><Relationship Id="rId58" Type="http://schemas.openxmlformats.org/officeDocument/2006/relationships/hyperlink" Target="mailto:christi.newell@alarisgroup.com" TargetMode="External"/><Relationship Id="rId74" Type="http://schemas.openxmlformats.org/officeDocument/2006/relationships/hyperlink" Target="mailto:dgullickson@encoreunlimited.com" TargetMode="External"/><Relationship Id="rId79" Type="http://schemas.openxmlformats.org/officeDocument/2006/relationships/hyperlink" Target="mailto:jojocat2956@aol.com" TargetMode="External"/><Relationship Id="rId102" Type="http://schemas.openxmlformats.org/officeDocument/2006/relationships/hyperlink" Target="mailto:carrie.wilbert@state.mn.us" TargetMode="External"/><Relationship Id="rId123" Type="http://schemas.openxmlformats.org/officeDocument/2006/relationships/hyperlink" Target="mailto:Jonell.KLUVER@paradigmcorp.com" TargetMode="External"/><Relationship Id="rId128" Type="http://schemas.openxmlformats.org/officeDocument/2006/relationships/hyperlink" Target="mailto:jdqqrc@outlook.com" TargetMode="External"/><Relationship Id="rId144" Type="http://schemas.openxmlformats.org/officeDocument/2006/relationships/hyperlink" Target="mailto:rcofcm@gmail.com" TargetMode="External"/><Relationship Id="rId149" Type="http://schemas.openxmlformats.org/officeDocument/2006/relationships/hyperlink" Target="mailto:suanne@grobeconsulting.com" TargetMode="External"/><Relationship Id="rId5" Type="http://schemas.openxmlformats.org/officeDocument/2006/relationships/hyperlink" Target="mailto:acamp@encoreunlimited.com" TargetMode="External"/><Relationship Id="rId90" Type="http://schemas.openxmlformats.org/officeDocument/2006/relationships/hyperlink" Target="mailto:kcavanaugh@encoreunlimited.com" TargetMode="External"/><Relationship Id="rId95" Type="http://schemas.openxmlformats.org/officeDocument/2006/relationships/hyperlink" Target="mailto:dchristensen@stubbe.com" TargetMode="External"/><Relationship Id="rId160" Type="http://schemas.openxmlformats.org/officeDocument/2006/relationships/hyperlink" Target="mailto:bseely@askewrehab.com" TargetMode="External"/><Relationship Id="rId165" Type="http://schemas.openxmlformats.org/officeDocument/2006/relationships/hyperlink" Target="mailto:danfern@independentvocationalservices.com" TargetMode="External"/><Relationship Id="rId181" Type="http://schemas.openxmlformats.org/officeDocument/2006/relationships/hyperlink" Target="mailto:Nancy.KUNTZ@paradigmcorp.com" TargetMode="External"/><Relationship Id="rId186" Type="http://schemas.openxmlformats.org/officeDocument/2006/relationships/hyperlink" Target="mailto:becky.schmidt@paradigmcorp.com" TargetMode="External"/><Relationship Id="rId22" Type="http://schemas.openxmlformats.org/officeDocument/2006/relationships/hyperlink" Target="mailto:chasmac5@gmail.com" TargetMode="External"/><Relationship Id="rId27" Type="http://schemas.openxmlformats.org/officeDocument/2006/relationships/hyperlink" Target="mailto:gerardg@integrity-rehab.com" TargetMode="External"/><Relationship Id="rId43" Type="http://schemas.openxmlformats.org/officeDocument/2006/relationships/hyperlink" Target="mailto:kstrewler@charter.net" TargetMode="External"/><Relationship Id="rId48" Type="http://schemas.openxmlformats.org/officeDocument/2006/relationships/hyperlink" Target="mailto:roselyn.rockman@state.mn.us" TargetMode="External"/><Relationship Id="rId64" Type="http://schemas.openxmlformats.org/officeDocument/2006/relationships/hyperlink" Target="mailto:karaa@oharallc.com" TargetMode="External"/><Relationship Id="rId69" Type="http://schemas.openxmlformats.org/officeDocument/2006/relationships/hyperlink" Target="mailto:nancy.archambault@alarisgroup.com" TargetMode="External"/><Relationship Id="rId113" Type="http://schemas.openxmlformats.org/officeDocument/2006/relationships/hyperlink" Target="mailto:Lisa_Sabye@CorVel.com" TargetMode="External"/><Relationship Id="rId118" Type="http://schemas.openxmlformats.org/officeDocument/2006/relationships/hyperlink" Target="mailto:rcpeters@fedins.com" TargetMode="External"/><Relationship Id="rId134" Type="http://schemas.openxmlformats.org/officeDocument/2006/relationships/hyperlink" Target="mailto:Denise.CAPUTA@paradigmcorp.com" TargetMode="External"/><Relationship Id="rId139" Type="http://schemas.openxmlformats.org/officeDocument/2006/relationships/hyperlink" Target="mailto:samantha_langmo@corvel.com" TargetMode="External"/><Relationship Id="rId80" Type="http://schemas.openxmlformats.org/officeDocument/2006/relationships/hyperlink" Target="mailto:lewisrehab@aol.com" TargetMode="External"/><Relationship Id="rId85" Type="http://schemas.openxmlformats.org/officeDocument/2006/relationships/hyperlink" Target="mailto:lesliehalverson.hall@genexservices.com" TargetMode="External"/><Relationship Id="rId150" Type="http://schemas.openxmlformats.org/officeDocument/2006/relationships/hyperlink" Target="mailto:ctgraham@charter.net" TargetMode="External"/><Relationship Id="rId155" Type="http://schemas.openxmlformats.org/officeDocument/2006/relationships/hyperlink" Target="mailto:parinc.nicholas@gmail.com" TargetMode="External"/><Relationship Id="rId171" Type="http://schemas.openxmlformats.org/officeDocument/2006/relationships/hyperlink" Target="mailto:karen.neis@paradigmcorp.com" TargetMode="External"/><Relationship Id="rId176" Type="http://schemas.openxmlformats.org/officeDocument/2006/relationships/hyperlink" Target="mailto:esmith@compassrehabllc.com" TargetMode="External"/><Relationship Id="rId192" Type="http://schemas.openxmlformats.org/officeDocument/2006/relationships/hyperlink" Target="mailto:tyler@tykesonvocservices.com" TargetMode="External"/><Relationship Id="rId197" Type="http://schemas.openxmlformats.org/officeDocument/2006/relationships/hyperlink" Target="mailto:CINDI.YOUNG@paradigmcorp.com" TargetMode="External"/><Relationship Id="rId12" Type="http://schemas.openxmlformats.org/officeDocument/2006/relationships/hyperlink" Target="mailto:carmendheim@aol.com" TargetMode="External"/><Relationship Id="rId17" Type="http://schemas.openxmlformats.org/officeDocument/2006/relationships/hyperlink" Target="mailto:rfranks@encoreunlimited.com" TargetMode="External"/><Relationship Id="rId33" Type="http://schemas.openxmlformats.org/officeDocument/2006/relationships/hyperlink" Target="mailto:llditterick@cvty.com" TargetMode="External"/><Relationship Id="rId38" Type="http://schemas.openxmlformats.org/officeDocument/2006/relationships/hyperlink" Target="mailto:Julia_Edelnant@CorVel.com" TargetMode="External"/><Relationship Id="rId59" Type="http://schemas.openxmlformats.org/officeDocument/2006/relationships/hyperlink" Target="mailto:twstreet@cvty.com" TargetMode="External"/><Relationship Id="rId103" Type="http://schemas.openxmlformats.org/officeDocument/2006/relationships/hyperlink" Target="mailto:drottier@encoreunlimited.com" TargetMode="External"/><Relationship Id="rId108" Type="http://schemas.openxmlformats.org/officeDocument/2006/relationships/hyperlink" Target="mailto:kmarkovich@encoreunlimited.com" TargetMode="External"/><Relationship Id="rId124" Type="http://schemas.openxmlformats.org/officeDocument/2006/relationships/hyperlink" Target="mailto:rusrehab@hotmail.com" TargetMode="External"/><Relationship Id="rId129" Type="http://schemas.openxmlformats.org/officeDocument/2006/relationships/hyperlink" Target="mailto:gordonb@minnworkcomp.com" TargetMode="External"/><Relationship Id="rId54" Type="http://schemas.openxmlformats.org/officeDocument/2006/relationships/hyperlink" Target="mailto:jessica.kuslich@alarisgroup.com" TargetMode="External"/><Relationship Id="rId70" Type="http://schemas.openxmlformats.org/officeDocument/2006/relationships/hyperlink" Target="mailto:Suzanne.Hemish@alarisgroup.com" TargetMode="External"/><Relationship Id="rId75" Type="http://schemas.openxmlformats.org/officeDocument/2006/relationships/hyperlink" Target="mailto:dan_vaught@corvel.com" TargetMode="External"/><Relationship Id="rId91" Type="http://schemas.openxmlformats.org/officeDocument/2006/relationships/hyperlink" Target="mailto:dmurphy@encoreunlimited.com" TargetMode="External"/><Relationship Id="rId96" Type="http://schemas.openxmlformats.org/officeDocument/2006/relationships/hyperlink" Target="mailto:gregirle@comcast.net" TargetMode="External"/><Relationship Id="rId140" Type="http://schemas.openxmlformats.org/officeDocument/2006/relationships/hyperlink" Target="mailto:Cathy.CATO@paradigmcorp.com" TargetMode="External"/><Relationship Id="rId145" Type="http://schemas.openxmlformats.org/officeDocument/2006/relationships/hyperlink" Target="mailto:jreese@stubbe.com" TargetMode="External"/><Relationship Id="rId161" Type="http://schemas.openxmlformats.org/officeDocument/2006/relationships/hyperlink" Target="mailto:darla.morris-preble@paradigmcorp.com" TargetMode="External"/><Relationship Id="rId166" Type="http://schemas.openxmlformats.org/officeDocument/2006/relationships/hyperlink" Target="mailto:deann.harrison@paradigmcorp.com" TargetMode="External"/><Relationship Id="rId182" Type="http://schemas.openxmlformats.org/officeDocument/2006/relationships/hyperlink" Target="mailto:jwitzke@witzkeandassociates.com" TargetMode="External"/><Relationship Id="rId187" Type="http://schemas.openxmlformats.org/officeDocument/2006/relationships/hyperlink" Target="mailto:duane.helle@genexservices.com" TargetMode="External"/><Relationship Id="rId1" Type="http://schemas.openxmlformats.org/officeDocument/2006/relationships/hyperlink" Target="mailto:mitra_hoversten@CorVel.com" TargetMode="External"/><Relationship Id="rId6" Type="http://schemas.openxmlformats.org/officeDocument/2006/relationships/hyperlink" Target="mailto:betty.selnes@alarisgroup.com" TargetMode="External"/><Relationship Id="rId23" Type="http://schemas.openxmlformats.org/officeDocument/2006/relationships/hyperlink" Target="mailto:katie.stoakes@alarisgroup.com" TargetMode="External"/><Relationship Id="rId28" Type="http://schemas.openxmlformats.org/officeDocument/2006/relationships/hyperlink" Target="mailto:frank_cox@CorVel.com" TargetMode="External"/><Relationship Id="rId49" Type="http://schemas.openxmlformats.org/officeDocument/2006/relationships/hyperlink" Target="mailto:james.sandusky@state.mn.us" TargetMode="External"/><Relationship Id="rId114" Type="http://schemas.openxmlformats.org/officeDocument/2006/relationships/hyperlink" Target="mailto:randy.rogers@genexservices.com" TargetMode="External"/><Relationship Id="rId119" Type="http://schemas.openxmlformats.org/officeDocument/2006/relationships/hyperlink" Target="mailto:mhoversten@vocrest.com" TargetMode="External"/><Relationship Id="rId44" Type="http://schemas.openxmlformats.org/officeDocument/2006/relationships/hyperlink" Target="mailto:pgasper@encoreunlimited.com" TargetMode="External"/><Relationship Id="rId60" Type="http://schemas.openxmlformats.org/officeDocument/2006/relationships/hyperlink" Target="mailto:greg.kestly@alarisgroup.com" TargetMode="External"/><Relationship Id="rId65" Type="http://schemas.openxmlformats.org/officeDocument/2006/relationships/hyperlink" Target="mailto:jim@millercms.com" TargetMode="External"/><Relationship Id="rId81" Type="http://schemas.openxmlformats.org/officeDocument/2006/relationships/hyperlink" Target="mailto:dk@witzkeandassociates.com" TargetMode="External"/><Relationship Id="rId86" Type="http://schemas.openxmlformats.org/officeDocument/2006/relationships/hyperlink" Target="mailto:kathleen.jordan@alarisgroup.com" TargetMode="External"/><Relationship Id="rId130" Type="http://schemas.openxmlformats.org/officeDocument/2006/relationships/hyperlink" Target="mailto:krieglerrehab@mac.com" TargetMode="External"/><Relationship Id="rId135" Type="http://schemas.openxmlformats.org/officeDocument/2006/relationships/hyperlink" Target="mailto:alden@awbjorklund.com" TargetMode="External"/><Relationship Id="rId151" Type="http://schemas.openxmlformats.org/officeDocument/2006/relationships/hyperlink" Target="mailto:parinc.leon@gmail.com" TargetMode="External"/><Relationship Id="rId156" Type="http://schemas.openxmlformats.org/officeDocument/2006/relationships/hyperlink" Target="mailto:deanwestad@gmail.com" TargetMode="External"/><Relationship Id="rId177" Type="http://schemas.openxmlformats.org/officeDocument/2006/relationships/hyperlink" Target="mailto:MIKE@KAHNKEVOCATIONALSERVICES.COM" TargetMode="External"/><Relationship Id="rId198" Type="http://schemas.openxmlformats.org/officeDocument/2006/relationships/hyperlink" Target="mailto:jleahy@stubbe.com" TargetMode="External"/><Relationship Id="rId172" Type="http://schemas.openxmlformats.org/officeDocument/2006/relationships/hyperlink" Target="mailto:rose@ircmn.com" TargetMode="External"/><Relationship Id="rId193" Type="http://schemas.openxmlformats.org/officeDocument/2006/relationships/hyperlink" Target="mailto:BECKY.AVELAR@paradigmcorp.com" TargetMode="External"/><Relationship Id="rId13" Type="http://schemas.openxmlformats.org/officeDocument/2006/relationships/hyperlink" Target="mailto:ionetollefson@earthlink.net" TargetMode="External"/><Relationship Id="rId18" Type="http://schemas.openxmlformats.org/officeDocument/2006/relationships/hyperlink" Target="mailto:karaa@minnworkcomp.com" TargetMode="External"/><Relationship Id="rId39" Type="http://schemas.openxmlformats.org/officeDocument/2006/relationships/hyperlink" Target="mailto:nleske@frontiernet.net" TargetMode="External"/><Relationship Id="rId109" Type="http://schemas.openxmlformats.org/officeDocument/2006/relationships/hyperlink" Target="mailto:wacoutz@gmail.com" TargetMode="External"/><Relationship Id="rId34" Type="http://schemas.openxmlformats.org/officeDocument/2006/relationships/hyperlink" Target="mailto:kathiaf@minnworkcomp.com" TargetMode="External"/><Relationship Id="rId50" Type="http://schemas.openxmlformats.org/officeDocument/2006/relationships/hyperlink" Target="mailto:abyrne@stubbe.com" TargetMode="External"/><Relationship Id="rId55" Type="http://schemas.openxmlformats.org/officeDocument/2006/relationships/hyperlink" Target="mailto:lewisrehab@aol.com" TargetMode="External"/><Relationship Id="rId76" Type="http://schemas.openxmlformats.org/officeDocument/2006/relationships/hyperlink" Target="mailto:DonaldJD1@gmail.com" TargetMode="External"/><Relationship Id="rId97" Type="http://schemas.openxmlformats.org/officeDocument/2006/relationships/hyperlink" Target="mailto:sonjiejohnsonconsultants@gmail.com" TargetMode="External"/><Relationship Id="rId104" Type="http://schemas.openxmlformats.org/officeDocument/2006/relationships/hyperlink" Target="mailto:lori.petterson@genexservices.com" TargetMode="External"/><Relationship Id="rId120" Type="http://schemas.openxmlformats.org/officeDocument/2006/relationships/hyperlink" Target="mailto:Christina_Larson@corvel.com" TargetMode="External"/><Relationship Id="rId125" Type="http://schemas.openxmlformats.org/officeDocument/2006/relationships/hyperlink" Target="mailto:stephen.paulsrud@state.mn.us" TargetMode="External"/><Relationship Id="rId141" Type="http://schemas.openxmlformats.org/officeDocument/2006/relationships/hyperlink" Target="mailto:PotocnikB@cvty.us.com" TargetMode="External"/><Relationship Id="rId146" Type="http://schemas.openxmlformats.org/officeDocument/2006/relationships/hyperlink" Target="mailto:audrey.schlong@paradigmcorp.com" TargetMode="External"/><Relationship Id="rId167" Type="http://schemas.openxmlformats.org/officeDocument/2006/relationships/hyperlink" Target="mailto:sarah.tcconsulting@gmail.com" TargetMode="External"/><Relationship Id="rId188" Type="http://schemas.openxmlformats.org/officeDocument/2006/relationships/hyperlink" Target="mailto:JUDY.GAUB@paradigmcorp.com" TargetMode="External"/><Relationship Id="rId7" Type="http://schemas.openxmlformats.org/officeDocument/2006/relationships/hyperlink" Target="mailto:maryne1@msn.com" TargetMode="External"/><Relationship Id="rId71" Type="http://schemas.openxmlformats.org/officeDocument/2006/relationships/hyperlink" Target="mailto:msteward@stubbe.com" TargetMode="External"/><Relationship Id="rId92" Type="http://schemas.openxmlformats.org/officeDocument/2006/relationships/hyperlink" Target="mailto:marjorie.sanders@genexservices.com" TargetMode="External"/><Relationship Id="rId162" Type="http://schemas.openxmlformats.org/officeDocument/2006/relationships/hyperlink" Target="mailto:Cristina_Palmer@Corvel.com" TargetMode="External"/><Relationship Id="rId183" Type="http://schemas.openxmlformats.org/officeDocument/2006/relationships/hyperlink" Target="mailto:Lea.OSWALD@paradigmcorp.com" TargetMode="External"/><Relationship Id="rId2" Type="http://schemas.openxmlformats.org/officeDocument/2006/relationships/hyperlink" Target="mailto:nenev@minnworkcomp.com" TargetMode="External"/><Relationship Id="rId29" Type="http://schemas.openxmlformats.org/officeDocument/2006/relationships/hyperlink" Target="mailto:deb.loomis@alarisgroup.com" TargetMode="External"/><Relationship Id="rId24" Type="http://schemas.openxmlformats.org/officeDocument/2006/relationships/hyperlink" Target="mailto:jconnolly@stubbe.com" TargetMode="External"/><Relationship Id="rId40" Type="http://schemas.openxmlformats.org/officeDocument/2006/relationships/hyperlink" Target="mailto:carolyn@rcounselors.com" TargetMode="External"/><Relationship Id="rId45" Type="http://schemas.openxmlformats.org/officeDocument/2006/relationships/hyperlink" Target="mailto:kmkate@live.com" TargetMode="External"/><Relationship Id="rId66" Type="http://schemas.openxmlformats.org/officeDocument/2006/relationships/hyperlink" Target="mailto:dandrews3236@gmail.com" TargetMode="External"/><Relationship Id="rId87" Type="http://schemas.openxmlformats.org/officeDocument/2006/relationships/hyperlink" Target="mailto:sdetrick@stubbe.com" TargetMode="External"/><Relationship Id="rId110" Type="http://schemas.openxmlformats.org/officeDocument/2006/relationships/hyperlink" Target="mailto:andersonkathleen1981@gmail.com" TargetMode="External"/><Relationship Id="rId115" Type="http://schemas.openxmlformats.org/officeDocument/2006/relationships/hyperlink" Target="mailto:josiehardy@msn.com" TargetMode="External"/><Relationship Id="rId131" Type="http://schemas.openxmlformats.org/officeDocument/2006/relationships/hyperlink" Target="mailto:parinc.mark@gmail.com" TargetMode="External"/><Relationship Id="rId136" Type="http://schemas.openxmlformats.org/officeDocument/2006/relationships/hyperlink" Target="mailto:Bridget_Fyle@corvel.com" TargetMode="External"/><Relationship Id="rId157" Type="http://schemas.openxmlformats.org/officeDocument/2006/relationships/hyperlink" Target="mailto:wende.morrell@morrellassociates.com" TargetMode="External"/><Relationship Id="rId178" Type="http://schemas.openxmlformats.org/officeDocument/2006/relationships/hyperlink" Target="mailto:Jean.tollefson@comprehab.com" TargetMode="External"/><Relationship Id="rId61" Type="http://schemas.openxmlformats.org/officeDocument/2006/relationships/hyperlink" Target="mailto:ltrunnell@stubbe.com" TargetMode="External"/><Relationship Id="rId82" Type="http://schemas.openxmlformats.org/officeDocument/2006/relationships/hyperlink" Target="mailto:Jcharles@stubbe.com" TargetMode="External"/><Relationship Id="rId152" Type="http://schemas.openxmlformats.org/officeDocument/2006/relationships/hyperlink" Target="mailto:pkarl@stubbe.com" TargetMode="External"/><Relationship Id="rId173" Type="http://schemas.openxmlformats.org/officeDocument/2006/relationships/hyperlink" Target="mailto:Connie.DeVolder@genexservices.com" TargetMode="External"/><Relationship Id="rId194" Type="http://schemas.openxmlformats.org/officeDocument/2006/relationships/hyperlink" Target="mailto:ccarlson@stubbe.com" TargetMode="External"/><Relationship Id="rId199" Type="http://schemas.openxmlformats.org/officeDocument/2006/relationships/printerSettings" Target="../printerSettings/printerSettings2.bin"/><Relationship Id="rId19" Type="http://schemas.openxmlformats.org/officeDocument/2006/relationships/hyperlink" Target="mailto:angela@heitzmanrehab.com" TargetMode="External"/><Relationship Id="rId14" Type="http://schemas.openxmlformats.org/officeDocument/2006/relationships/hyperlink" Target="mailto:dkbohlke@mnqrc.com" TargetMode="External"/><Relationship Id="rId30" Type="http://schemas.openxmlformats.org/officeDocument/2006/relationships/hyperlink" Target="mailto:stevebosch@msn.com" TargetMode="External"/><Relationship Id="rId35" Type="http://schemas.openxmlformats.org/officeDocument/2006/relationships/hyperlink" Target="mailto:amy.britton@alarisgroup.com" TargetMode="External"/><Relationship Id="rId56" Type="http://schemas.openxmlformats.org/officeDocument/2006/relationships/hyperlink" Target="mailto:kelidke1@yahoo.com" TargetMode="External"/><Relationship Id="rId77" Type="http://schemas.openxmlformats.org/officeDocument/2006/relationships/hyperlink" Target="mailto:Uyanga.Bayandalai@state.mn.us" TargetMode="External"/><Relationship Id="rId100" Type="http://schemas.openxmlformats.org/officeDocument/2006/relationships/hyperlink" Target="mailto:kschrot@stubbe.com" TargetMode="External"/><Relationship Id="rId105" Type="http://schemas.openxmlformats.org/officeDocument/2006/relationships/hyperlink" Target="mailto:Bob.Harlander-Locke@state.mn.us" TargetMode="External"/><Relationship Id="rId126" Type="http://schemas.openxmlformats.org/officeDocument/2006/relationships/hyperlink" Target="mailto:Parinc.steve@gmail.com" TargetMode="External"/><Relationship Id="rId147" Type="http://schemas.openxmlformats.org/officeDocument/2006/relationships/hyperlink" Target="mailto:carol.anderson@paradigmcorp.com" TargetMode="External"/><Relationship Id="rId168" Type="http://schemas.openxmlformats.org/officeDocument/2006/relationships/hyperlink" Target="mailto:matthew.voigt@state.mn.us" TargetMode="External"/><Relationship Id="rId8" Type="http://schemas.openxmlformats.org/officeDocument/2006/relationships/hyperlink" Target="mailto:joseph.quillen@alarisgroup.com" TargetMode="External"/><Relationship Id="rId51" Type="http://schemas.openxmlformats.org/officeDocument/2006/relationships/hyperlink" Target="mailto:mike_donnelly@CorVel.com" TargetMode="External"/><Relationship Id="rId72" Type="http://schemas.openxmlformats.org/officeDocument/2006/relationships/hyperlink" Target="mailto:marta.middleton@alarisgroup.com" TargetMode="External"/><Relationship Id="rId93" Type="http://schemas.openxmlformats.org/officeDocument/2006/relationships/hyperlink" Target="mailto:joloughlin@stubbe.com" TargetMode="External"/><Relationship Id="rId98" Type="http://schemas.openxmlformats.org/officeDocument/2006/relationships/hyperlink" Target="mailto:dberdahl@comcast.net" TargetMode="External"/><Relationship Id="rId121" Type="http://schemas.openxmlformats.org/officeDocument/2006/relationships/hyperlink" Target="mailto:Kimberly.friedrich@genexservices.com" TargetMode="External"/><Relationship Id="rId142" Type="http://schemas.openxmlformats.org/officeDocument/2006/relationships/hyperlink" Target="mailto:jody.austreng@paradigmcorp.com" TargetMode="External"/><Relationship Id="rId163" Type="http://schemas.openxmlformats.org/officeDocument/2006/relationships/hyperlink" Target="mailto:kaskew@askewrehab.com" TargetMode="External"/><Relationship Id="rId184" Type="http://schemas.openxmlformats.org/officeDocument/2006/relationships/hyperlink" Target="mailto:kristen.arntson@comprehab.com" TargetMode="External"/><Relationship Id="rId189" Type="http://schemas.openxmlformats.org/officeDocument/2006/relationships/hyperlink" Target="mailto:SHARON.KAPASKA@paradigmcorp.com" TargetMode="External"/><Relationship Id="rId3" Type="http://schemas.openxmlformats.org/officeDocument/2006/relationships/hyperlink" Target="mailto:ericksonrehab@comcast.net" TargetMode="External"/><Relationship Id="rId25" Type="http://schemas.openxmlformats.org/officeDocument/2006/relationships/hyperlink" Target="mailto:bmoen@mickelsonrehab.com" TargetMode="External"/><Relationship Id="rId46" Type="http://schemas.openxmlformats.org/officeDocument/2006/relationships/hyperlink" Target="mailto:parinc.andrew@gmail.com" TargetMode="External"/><Relationship Id="rId67" Type="http://schemas.openxmlformats.org/officeDocument/2006/relationships/hyperlink" Target="mailto:Rmarchesan@oinjury.com" TargetMode="External"/><Relationship Id="rId116" Type="http://schemas.openxmlformats.org/officeDocument/2006/relationships/hyperlink" Target="mailto:sue@lakecountryrehab.com" TargetMode="External"/><Relationship Id="rId137" Type="http://schemas.openxmlformats.org/officeDocument/2006/relationships/hyperlink" Target="mailto:tom.ferring@dcirehab.com" TargetMode="External"/><Relationship Id="rId158" Type="http://schemas.openxmlformats.org/officeDocument/2006/relationships/hyperlink" Target="mailto:peg_sommers@CorVel.com" TargetMode="External"/><Relationship Id="rId20" Type="http://schemas.openxmlformats.org/officeDocument/2006/relationships/hyperlink" Target="mailto:nikki.vayder@genexservices.com" TargetMode="External"/><Relationship Id="rId41" Type="http://schemas.openxmlformats.org/officeDocument/2006/relationships/hyperlink" Target="mailto:hmakela@stubbe.com" TargetMode="External"/><Relationship Id="rId62" Type="http://schemas.openxmlformats.org/officeDocument/2006/relationships/hyperlink" Target="mailto:tomlanes@embarqmail.com" TargetMode="External"/><Relationship Id="rId83" Type="http://schemas.openxmlformats.org/officeDocument/2006/relationships/hyperlink" Target="mailto:carolnorrisqrc@earthlink.net" TargetMode="External"/><Relationship Id="rId88" Type="http://schemas.openxmlformats.org/officeDocument/2006/relationships/hyperlink" Target="mailto:barbara.victorson@zurichna.com" TargetMode="External"/><Relationship Id="rId111" Type="http://schemas.openxmlformats.org/officeDocument/2006/relationships/hyperlink" Target="mailto:erquanrud@gmail.com" TargetMode="External"/><Relationship Id="rId132" Type="http://schemas.openxmlformats.org/officeDocument/2006/relationships/hyperlink" Target="mailto:ssmith@stubbe.com" TargetMode="External"/><Relationship Id="rId153" Type="http://schemas.openxmlformats.org/officeDocument/2006/relationships/hyperlink" Target="mailto:normanvocsv@msn.com" TargetMode="External"/><Relationship Id="rId174" Type="http://schemas.openxmlformats.org/officeDocument/2006/relationships/hyperlink" Target="mailto:bridgetg@minnworkcomp.com" TargetMode="External"/><Relationship Id="rId179" Type="http://schemas.openxmlformats.org/officeDocument/2006/relationships/hyperlink" Target="mailto:joel_rhyner@CorVel.com" TargetMode="External"/><Relationship Id="rId195" Type="http://schemas.openxmlformats.org/officeDocument/2006/relationships/hyperlink" Target="mailto:ljohnson@stubbe.com" TargetMode="External"/><Relationship Id="rId190" Type="http://schemas.openxmlformats.org/officeDocument/2006/relationships/hyperlink" Target="mailto:julie.kjos@paradigmcorp.com" TargetMode="External"/><Relationship Id="rId15" Type="http://schemas.openxmlformats.org/officeDocument/2006/relationships/hyperlink" Target="mailto:meperry@emcds.org" TargetMode="External"/><Relationship Id="rId36" Type="http://schemas.openxmlformats.org/officeDocument/2006/relationships/hyperlink" Target="mailto:phuckels@encoreunlimited.com" TargetMode="External"/><Relationship Id="rId57" Type="http://schemas.openxmlformats.org/officeDocument/2006/relationships/hyperlink" Target="mailto:phuber@encoreunlimited.com" TargetMode="External"/><Relationship Id="rId106" Type="http://schemas.openxmlformats.org/officeDocument/2006/relationships/hyperlink" Target="mailto:dcidebm@gmail.com" TargetMode="External"/><Relationship Id="rId127" Type="http://schemas.openxmlformats.org/officeDocument/2006/relationships/hyperlink" Target="mailto:kelly_mckay@CorVel.com" TargetMode="External"/><Relationship Id="rId10" Type="http://schemas.openxmlformats.org/officeDocument/2006/relationships/hyperlink" Target="mailto:fran.williams@alarisgroup.com" TargetMode="External"/><Relationship Id="rId31" Type="http://schemas.openxmlformats.org/officeDocument/2006/relationships/hyperlink" Target="mailto:jdraeaafedt@gmail.com" TargetMode="External"/><Relationship Id="rId52" Type="http://schemas.openxmlformats.org/officeDocument/2006/relationships/hyperlink" Target="mailto:marilyn_gravgaard@CorVel.com" TargetMode="External"/><Relationship Id="rId73" Type="http://schemas.openxmlformats.org/officeDocument/2006/relationships/hyperlink" Target="mailto:amay@encoreunlimited.com" TargetMode="External"/><Relationship Id="rId78" Type="http://schemas.openxmlformats.org/officeDocument/2006/relationships/hyperlink" Target="mailto:Qgarrett@vocrest.com" TargetMode="External"/><Relationship Id="rId94" Type="http://schemas.openxmlformats.org/officeDocument/2006/relationships/hyperlink" Target="mailto:lthiem@stubbe.com" TargetMode="External"/><Relationship Id="rId99" Type="http://schemas.openxmlformats.org/officeDocument/2006/relationships/hyperlink" Target="mailto:paige.benson@morrellassociates.com" TargetMode="External"/><Relationship Id="rId101" Type="http://schemas.openxmlformats.org/officeDocument/2006/relationships/hyperlink" Target="mailto:kurenitzassoc@msn.com" TargetMode="External"/><Relationship Id="rId122" Type="http://schemas.openxmlformats.org/officeDocument/2006/relationships/hyperlink" Target="mailto:jep1944@gmail.com" TargetMode="External"/><Relationship Id="rId143" Type="http://schemas.openxmlformats.org/officeDocument/2006/relationships/hyperlink" Target="mailto:Rex.Smith@genexservices.com" TargetMode="External"/><Relationship Id="rId148" Type="http://schemas.openxmlformats.org/officeDocument/2006/relationships/hyperlink" Target="mailto:john.coyle@state.mn.us" TargetMode="External"/><Relationship Id="rId164" Type="http://schemas.openxmlformats.org/officeDocument/2006/relationships/hyperlink" Target="mailto:nicole@caseymed.com" TargetMode="External"/><Relationship Id="rId169" Type="http://schemas.openxmlformats.org/officeDocument/2006/relationships/hyperlink" Target="mailto:Judy.STAPLES@paradigmcorp.com" TargetMode="External"/><Relationship Id="rId185" Type="http://schemas.openxmlformats.org/officeDocument/2006/relationships/hyperlink" Target="mailto:amy.feth@paradigmcorp.com" TargetMode="External"/><Relationship Id="rId4" Type="http://schemas.openxmlformats.org/officeDocument/2006/relationships/hyperlink" Target="mailto:doug.sloan@state.mn.us" TargetMode="External"/><Relationship Id="rId9" Type="http://schemas.openxmlformats.org/officeDocument/2006/relationships/hyperlink" Target="mailto:wparks@stubbe.com" TargetMode="External"/><Relationship Id="rId180" Type="http://schemas.openxmlformats.org/officeDocument/2006/relationships/hyperlink" Target="mailto:mary.aydt@genexservices.com" TargetMode="External"/><Relationship Id="rId26" Type="http://schemas.openxmlformats.org/officeDocument/2006/relationships/hyperlink" Target="mailto:michaelk@minnworkcomp.com" TargetMode="External"/><Relationship Id="rId47" Type="http://schemas.openxmlformats.org/officeDocument/2006/relationships/hyperlink" Target="mailto:jhanzal@askewrehab.com" TargetMode="External"/><Relationship Id="rId68" Type="http://schemas.openxmlformats.org/officeDocument/2006/relationships/hyperlink" Target="mailto:howard_sharpe@choosebroadspire.com" TargetMode="External"/><Relationship Id="rId89" Type="http://schemas.openxmlformats.org/officeDocument/2006/relationships/hyperlink" Target="mailto:vejoyo@gmail.com" TargetMode="External"/><Relationship Id="rId112" Type="http://schemas.openxmlformats.org/officeDocument/2006/relationships/hyperlink" Target="mailto:andy_kamm@corvel.com" TargetMode="External"/><Relationship Id="rId133" Type="http://schemas.openxmlformats.org/officeDocument/2006/relationships/hyperlink" Target="mailto:Cindy.KLIMEK@paradigmcorp.com" TargetMode="External"/><Relationship Id="rId154" Type="http://schemas.openxmlformats.org/officeDocument/2006/relationships/hyperlink" Target="mailto:pamela.whealdon@genexservices.com" TargetMode="External"/><Relationship Id="rId175" Type="http://schemas.openxmlformats.org/officeDocument/2006/relationships/hyperlink" Target="mailto:marty.steider@genex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63"/>
  <sheetViews>
    <sheetView tabSelected="1" zoomScale="110" zoomScaleNormal="110" workbookViewId="0">
      <pane ySplit="1" topLeftCell="A2" activePane="bottomLeft" state="frozen"/>
      <selection pane="bottomLeft" sqref="A1:XFD1"/>
    </sheetView>
  </sheetViews>
  <sheetFormatPr defaultColWidth="8.88671875" defaultRowHeight="14.4" x14ac:dyDescent="0.3"/>
  <cols>
    <col min="1" max="1" width="16.6640625" style="129" bestFit="1" customWidth="1"/>
    <col min="2" max="2" width="15.33203125" style="128" bestFit="1" customWidth="1"/>
    <col min="3" max="3" width="5" style="130" customWidth="1"/>
    <col min="4" max="4" width="3.88671875" style="128" customWidth="1"/>
    <col min="5" max="5" width="32.6640625" style="128" customWidth="1"/>
    <col min="6" max="6" width="8.44140625" style="132" customWidth="1"/>
    <col min="7" max="7" width="20.33203125" style="128" customWidth="1"/>
    <col min="8" max="8" width="35.33203125" style="128" customWidth="1"/>
    <col min="9" max="9" width="16.6640625" style="128" customWidth="1"/>
    <col min="10" max="10" width="10.88671875" style="132" customWidth="1"/>
    <col min="11" max="11" width="30" style="128" customWidth="1"/>
    <col min="12" max="12" width="18.33203125" style="128" customWidth="1"/>
    <col min="13" max="13" width="5" style="128" customWidth="1"/>
    <col min="14" max="14" width="8.33203125" style="132" customWidth="1"/>
    <col min="15" max="15" width="12.33203125" style="126" customWidth="1"/>
    <col min="16" max="16" width="12" style="132" customWidth="1"/>
    <col min="17" max="17" width="12.44140625" style="126" customWidth="1"/>
    <col min="18" max="18" width="96.6640625" style="128" customWidth="1"/>
    <col min="19" max="19" width="10.109375" style="133" customWidth="1"/>
    <col min="20" max="20" width="10" style="133" customWidth="1"/>
    <col min="21" max="21" width="9.6640625" style="133" customWidth="1"/>
    <col min="22" max="22" width="9.44140625" style="133" customWidth="1"/>
    <col min="23" max="27" width="8.88671875" style="132" customWidth="1"/>
    <col min="28" max="28" width="12.109375" style="133" customWidth="1"/>
    <col min="29" max="29" width="11.88671875" style="132" customWidth="1"/>
    <col min="30" max="30" width="8.88671875" style="132" customWidth="1"/>
    <col min="31" max="31" width="10.88671875" style="132" bestFit="1" customWidth="1"/>
    <col min="32" max="32" width="13.109375" style="149" bestFit="1" customWidth="1"/>
    <col min="33" max="33" width="16.44140625" style="128" customWidth="1"/>
    <col min="34" max="34" width="15.6640625" style="128" customWidth="1"/>
    <col min="35" max="35" width="11" style="128" bestFit="1" customWidth="1"/>
    <col min="36" max="16384" width="8.88671875" style="128"/>
  </cols>
  <sheetData>
    <row r="1" spans="1:53" x14ac:dyDescent="0.3">
      <c r="A1" s="120" t="s">
        <v>2056</v>
      </c>
      <c r="B1" s="121" t="s">
        <v>2057</v>
      </c>
      <c r="C1" s="122" t="s">
        <v>2</v>
      </c>
      <c r="D1" s="121" t="s">
        <v>3</v>
      </c>
      <c r="E1" s="121" t="s">
        <v>2058</v>
      </c>
      <c r="F1" s="123" t="s">
        <v>5</v>
      </c>
      <c r="G1" s="121" t="s">
        <v>2059</v>
      </c>
      <c r="H1" s="121" t="s">
        <v>2060</v>
      </c>
      <c r="I1" s="121" t="s">
        <v>8</v>
      </c>
      <c r="J1" s="123" t="s">
        <v>2061</v>
      </c>
      <c r="K1" s="121" t="s">
        <v>10</v>
      </c>
      <c r="L1" s="121" t="s">
        <v>11</v>
      </c>
      <c r="M1" s="121" t="s">
        <v>12</v>
      </c>
      <c r="N1" s="123" t="s">
        <v>2062</v>
      </c>
      <c r="O1" s="124" t="s">
        <v>2063</v>
      </c>
      <c r="P1" s="123"/>
      <c r="Q1" s="124"/>
      <c r="R1" s="12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6"/>
      <c r="AF1" s="127"/>
      <c r="AG1" s="125"/>
      <c r="AH1" s="125"/>
      <c r="AI1" s="125"/>
      <c r="AJ1" s="121"/>
    </row>
    <row r="2" spans="1:53" x14ac:dyDescent="0.3">
      <c r="A2" s="129" t="s">
        <v>14</v>
      </c>
      <c r="B2" s="128" t="s">
        <v>15</v>
      </c>
      <c r="D2" s="128" t="s">
        <v>16</v>
      </c>
      <c r="E2" s="131" t="s">
        <v>17</v>
      </c>
      <c r="F2" s="132">
        <v>460</v>
      </c>
      <c r="G2" s="128" t="s">
        <v>18</v>
      </c>
      <c r="H2" s="128" t="s">
        <v>19</v>
      </c>
      <c r="J2" s="132">
        <v>5353</v>
      </c>
      <c r="K2" s="128" t="s">
        <v>20</v>
      </c>
      <c r="L2" s="128" t="s">
        <v>21</v>
      </c>
      <c r="M2" s="128" t="s">
        <v>22</v>
      </c>
      <c r="N2" s="132">
        <v>56001</v>
      </c>
      <c r="O2" s="126" t="s">
        <v>1395</v>
      </c>
      <c r="P2" s="126"/>
      <c r="AF2" s="134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1:53" x14ac:dyDescent="0.3">
      <c r="A3" s="129" t="s">
        <v>23</v>
      </c>
      <c r="B3" s="128" t="s">
        <v>24</v>
      </c>
      <c r="D3" s="128" t="s">
        <v>25</v>
      </c>
      <c r="E3" s="131" t="s">
        <v>26</v>
      </c>
      <c r="F3" s="132">
        <v>884</v>
      </c>
      <c r="G3" s="128" t="s">
        <v>27</v>
      </c>
      <c r="H3" s="128" t="s">
        <v>28</v>
      </c>
      <c r="J3" s="132">
        <v>5076</v>
      </c>
      <c r="K3" s="128" t="s">
        <v>29</v>
      </c>
      <c r="L3" s="128" t="s">
        <v>30</v>
      </c>
      <c r="M3" s="128" t="s">
        <v>22</v>
      </c>
      <c r="N3" s="132">
        <v>56003</v>
      </c>
      <c r="P3" s="126"/>
      <c r="S3" s="136"/>
      <c r="T3" s="136"/>
      <c r="U3" s="136"/>
      <c r="V3" s="136"/>
      <c r="AC3" s="128"/>
      <c r="AD3" s="137"/>
      <c r="AE3" s="137"/>
      <c r="AF3" s="138"/>
    </row>
    <row r="4" spans="1:53" s="140" customFormat="1" x14ac:dyDescent="0.3">
      <c r="A4" s="139" t="s">
        <v>2039</v>
      </c>
      <c r="B4" s="140" t="s">
        <v>415</v>
      </c>
      <c r="C4" s="141" t="s">
        <v>32</v>
      </c>
      <c r="D4" s="140" t="s">
        <v>16</v>
      </c>
      <c r="E4" s="142" t="s">
        <v>2036</v>
      </c>
      <c r="F4" s="143">
        <v>7673</v>
      </c>
      <c r="G4" s="140" t="s">
        <v>191</v>
      </c>
      <c r="H4" s="140" t="s">
        <v>134</v>
      </c>
      <c r="I4" s="140" t="s">
        <v>2037</v>
      </c>
      <c r="J4" s="143">
        <v>5159</v>
      </c>
      <c r="K4" s="140" t="s">
        <v>2038</v>
      </c>
      <c r="L4" s="140" t="s">
        <v>100</v>
      </c>
      <c r="M4" s="140" t="s">
        <v>22</v>
      </c>
      <c r="N4" s="143">
        <v>55458</v>
      </c>
      <c r="O4" s="144"/>
      <c r="P4" s="143"/>
      <c r="Q4" s="144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4"/>
      <c r="AF4" s="146"/>
      <c r="AG4" s="145"/>
      <c r="AH4" s="145"/>
      <c r="AI4" s="145"/>
    </row>
    <row r="5" spans="1:53" s="135" customFormat="1" x14ac:dyDescent="0.3">
      <c r="A5" s="129" t="s">
        <v>38</v>
      </c>
      <c r="B5" s="128" t="s">
        <v>147</v>
      </c>
      <c r="C5" s="130" t="s">
        <v>32</v>
      </c>
      <c r="D5" s="128" t="s">
        <v>16</v>
      </c>
      <c r="E5" s="131" t="s">
        <v>1975</v>
      </c>
      <c r="F5" s="132">
        <v>7445</v>
      </c>
      <c r="G5" s="128" t="s">
        <v>41</v>
      </c>
      <c r="H5" s="128" t="s">
        <v>42</v>
      </c>
      <c r="I5" s="128" t="s">
        <v>106</v>
      </c>
      <c r="J5" s="132">
        <v>5118</v>
      </c>
      <c r="K5" s="128" t="s">
        <v>43</v>
      </c>
      <c r="L5" s="147" t="s">
        <v>44</v>
      </c>
      <c r="M5" s="147" t="s">
        <v>45</v>
      </c>
      <c r="N5" s="132">
        <v>35216</v>
      </c>
      <c r="O5" s="126"/>
      <c r="P5" s="126"/>
      <c r="Q5" s="126"/>
      <c r="R5" s="128"/>
      <c r="S5" s="136"/>
      <c r="T5" s="136"/>
      <c r="U5" s="136"/>
      <c r="V5" s="136"/>
      <c r="W5" s="132"/>
      <c r="X5" s="132"/>
      <c r="Y5" s="132"/>
      <c r="Z5" s="132"/>
      <c r="AA5" s="132"/>
      <c r="AB5" s="133"/>
      <c r="AC5" s="132"/>
      <c r="AD5" s="132"/>
      <c r="AE5" s="132"/>
      <c r="AF5" s="134"/>
      <c r="AG5" s="128"/>
      <c r="AH5" s="128"/>
      <c r="AI5" s="128"/>
      <c r="AJ5" s="128"/>
      <c r="AK5" s="12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</row>
    <row r="6" spans="1:53" s="150" customFormat="1" x14ac:dyDescent="0.3">
      <c r="A6" s="129" t="s">
        <v>38</v>
      </c>
      <c r="B6" s="128" t="s">
        <v>39</v>
      </c>
      <c r="C6" s="130"/>
      <c r="D6" s="128" t="s">
        <v>16</v>
      </c>
      <c r="E6" s="131" t="s">
        <v>40</v>
      </c>
      <c r="F6" s="132">
        <v>310</v>
      </c>
      <c r="G6" s="128" t="s">
        <v>41</v>
      </c>
      <c r="H6" s="128" t="s">
        <v>42</v>
      </c>
      <c r="I6" s="128"/>
      <c r="J6" s="132">
        <v>5118</v>
      </c>
      <c r="K6" s="128" t="s">
        <v>43</v>
      </c>
      <c r="L6" s="128" t="s">
        <v>44</v>
      </c>
      <c r="M6" s="128" t="s">
        <v>45</v>
      </c>
      <c r="N6" s="132">
        <v>35216</v>
      </c>
      <c r="O6" s="126"/>
      <c r="P6" s="126"/>
      <c r="Q6" s="126"/>
      <c r="R6" s="128"/>
      <c r="S6" s="133"/>
      <c r="T6" s="133"/>
      <c r="U6" s="133"/>
      <c r="V6" s="133"/>
      <c r="W6" s="132"/>
      <c r="X6" s="132"/>
      <c r="Y6" s="132"/>
      <c r="Z6" s="132"/>
      <c r="AA6" s="132"/>
      <c r="AB6" s="133"/>
      <c r="AC6" s="132"/>
      <c r="AD6" s="132"/>
      <c r="AE6" s="132"/>
      <c r="AF6" s="149"/>
      <c r="AG6" s="128"/>
      <c r="AH6" s="128"/>
      <c r="AI6" s="128"/>
      <c r="AJ6" s="128"/>
      <c r="AK6" s="128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</row>
    <row r="7" spans="1:53" s="135" customFormat="1" x14ac:dyDescent="0.3">
      <c r="A7" s="129" t="s">
        <v>38</v>
      </c>
      <c r="B7" s="128" t="s">
        <v>46</v>
      </c>
      <c r="C7" s="130"/>
      <c r="D7" s="128" t="s">
        <v>25</v>
      </c>
      <c r="E7" s="131" t="s">
        <v>47</v>
      </c>
      <c r="F7" s="132">
        <v>104</v>
      </c>
      <c r="G7" s="128" t="s">
        <v>48</v>
      </c>
      <c r="H7" s="128" t="s">
        <v>49</v>
      </c>
      <c r="I7" s="128"/>
      <c r="J7" s="132">
        <v>5121</v>
      </c>
      <c r="K7" s="128" t="s">
        <v>50</v>
      </c>
      <c r="L7" s="128" t="s">
        <v>51</v>
      </c>
      <c r="M7" s="128" t="s">
        <v>22</v>
      </c>
      <c r="N7" s="132">
        <v>55112</v>
      </c>
      <c r="O7" s="126"/>
      <c r="P7" s="126"/>
      <c r="Q7" s="126"/>
      <c r="R7" s="128"/>
      <c r="S7" s="136"/>
      <c r="T7" s="136"/>
      <c r="U7" s="133"/>
      <c r="V7" s="136"/>
      <c r="W7" s="132"/>
      <c r="X7" s="132"/>
      <c r="Y7" s="132"/>
      <c r="Z7" s="132"/>
      <c r="AA7" s="132"/>
      <c r="AB7" s="133"/>
      <c r="AC7" s="132"/>
      <c r="AD7" s="132"/>
      <c r="AE7" s="132"/>
      <c r="AF7" s="134"/>
      <c r="AG7" s="128"/>
      <c r="AH7" s="128"/>
      <c r="AI7" s="128"/>
      <c r="AJ7" s="128"/>
      <c r="AK7" s="128"/>
    </row>
    <row r="8" spans="1:53" s="135" customFormat="1" x14ac:dyDescent="0.3">
      <c r="A8" s="129" t="s">
        <v>38</v>
      </c>
      <c r="B8" s="128" t="s">
        <v>52</v>
      </c>
      <c r="C8" s="130"/>
      <c r="D8" s="128" t="s">
        <v>25</v>
      </c>
      <c r="E8" s="131" t="s">
        <v>53</v>
      </c>
      <c r="F8" s="132">
        <v>889</v>
      </c>
      <c r="G8" s="128" t="s">
        <v>54</v>
      </c>
      <c r="H8" s="128" t="s">
        <v>55</v>
      </c>
      <c r="I8" s="128"/>
      <c r="J8" s="132">
        <v>5021</v>
      </c>
      <c r="K8" s="137" t="s">
        <v>2144</v>
      </c>
      <c r="L8" s="128" t="s">
        <v>37</v>
      </c>
      <c r="M8" s="128" t="s">
        <v>22</v>
      </c>
      <c r="N8" s="132">
        <v>55117</v>
      </c>
      <c r="O8" s="126"/>
      <c r="P8" s="126"/>
      <c r="Q8" s="126"/>
      <c r="R8" s="128"/>
      <c r="S8" s="136"/>
      <c r="T8" s="136"/>
      <c r="U8" s="136"/>
      <c r="V8" s="136"/>
      <c r="W8" s="132"/>
      <c r="X8" s="132"/>
      <c r="Y8" s="132"/>
      <c r="Z8" s="132"/>
      <c r="AA8" s="132"/>
      <c r="AB8" s="133"/>
      <c r="AC8" s="132"/>
      <c r="AD8" s="132"/>
      <c r="AE8" s="132"/>
      <c r="AF8" s="134"/>
      <c r="AG8" s="128"/>
      <c r="AH8" s="128"/>
      <c r="AI8" s="128"/>
      <c r="AJ8" s="128"/>
      <c r="AK8" s="128"/>
    </row>
    <row r="9" spans="1:53" s="150" customFormat="1" ht="14.25" customHeight="1" x14ac:dyDescent="0.3">
      <c r="A9" s="129" t="s">
        <v>60</v>
      </c>
      <c r="B9" s="128" t="s">
        <v>61</v>
      </c>
      <c r="C9" s="130"/>
      <c r="D9" s="128" t="s">
        <v>25</v>
      </c>
      <c r="E9" s="131" t="s">
        <v>62</v>
      </c>
      <c r="F9" s="132">
        <v>1018</v>
      </c>
      <c r="G9" s="128" t="s">
        <v>63</v>
      </c>
      <c r="H9" s="128" t="s">
        <v>64</v>
      </c>
      <c r="I9" s="128"/>
      <c r="J9" s="132">
        <v>5242</v>
      </c>
      <c r="K9" s="128" t="s">
        <v>65</v>
      </c>
      <c r="L9" s="128" t="s">
        <v>66</v>
      </c>
      <c r="M9" s="128" t="s">
        <v>22</v>
      </c>
      <c r="N9" s="132">
        <v>55903</v>
      </c>
      <c r="O9" s="126"/>
      <c r="P9" s="126"/>
      <c r="Q9" s="126"/>
      <c r="R9" s="151"/>
      <c r="S9" s="136"/>
      <c r="T9" s="136"/>
      <c r="U9" s="136"/>
      <c r="V9" s="136"/>
      <c r="W9" s="132"/>
      <c r="X9" s="132"/>
      <c r="Y9" s="132"/>
      <c r="Z9" s="132"/>
      <c r="AA9" s="132"/>
      <c r="AB9" s="133"/>
      <c r="AC9" s="132"/>
      <c r="AD9" s="132"/>
      <c r="AE9" s="132"/>
      <c r="AF9" s="152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</row>
    <row r="10" spans="1:53" s="150" customFormat="1" x14ac:dyDescent="0.3">
      <c r="A10" s="129" t="s">
        <v>67</v>
      </c>
      <c r="B10" s="128" t="s">
        <v>68</v>
      </c>
      <c r="C10" s="130"/>
      <c r="D10" s="128" t="s">
        <v>16</v>
      </c>
      <c r="E10" s="131" t="s">
        <v>69</v>
      </c>
      <c r="F10" s="132">
        <v>278</v>
      </c>
      <c r="G10" s="128" t="s">
        <v>70</v>
      </c>
      <c r="H10" s="128" t="s">
        <v>71</v>
      </c>
      <c r="I10" s="128"/>
      <c r="J10" s="132">
        <v>5082</v>
      </c>
      <c r="K10" s="128" t="s">
        <v>72</v>
      </c>
      <c r="L10" s="128" t="s">
        <v>73</v>
      </c>
      <c r="M10" s="128" t="s">
        <v>22</v>
      </c>
      <c r="N10" s="132">
        <v>55345</v>
      </c>
      <c r="O10" s="126"/>
      <c r="P10" s="126"/>
      <c r="Q10" s="126"/>
      <c r="R10" s="128"/>
      <c r="S10" s="136"/>
      <c r="T10" s="136"/>
      <c r="U10" s="136"/>
      <c r="V10" s="136"/>
      <c r="W10" s="132"/>
      <c r="X10" s="132"/>
      <c r="Y10" s="132"/>
      <c r="Z10" s="132"/>
      <c r="AA10" s="132"/>
      <c r="AB10" s="133"/>
      <c r="AC10" s="132"/>
      <c r="AD10" s="132"/>
      <c r="AE10" s="132"/>
      <c r="AF10" s="134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</row>
    <row r="11" spans="1:53" s="150" customFormat="1" x14ac:dyDescent="0.3">
      <c r="A11" s="129" t="s">
        <v>74</v>
      </c>
      <c r="B11" s="128" t="s">
        <v>75</v>
      </c>
      <c r="C11" s="130"/>
      <c r="D11" s="128" t="s">
        <v>16</v>
      </c>
      <c r="E11" s="131" t="s">
        <v>76</v>
      </c>
      <c r="F11" s="132">
        <v>196</v>
      </c>
      <c r="G11" s="128" t="s">
        <v>77</v>
      </c>
      <c r="H11" s="128" t="s">
        <v>78</v>
      </c>
      <c r="I11" s="128"/>
      <c r="J11" s="132">
        <v>5111</v>
      </c>
      <c r="K11" s="128" t="s">
        <v>79</v>
      </c>
      <c r="L11" s="128" t="s">
        <v>80</v>
      </c>
      <c r="M11" s="128" t="s">
        <v>81</v>
      </c>
      <c r="N11" s="132">
        <v>57106</v>
      </c>
      <c r="O11" s="126"/>
      <c r="P11" s="126"/>
      <c r="Q11" s="126"/>
      <c r="R11" s="128"/>
      <c r="S11" s="136"/>
      <c r="T11" s="136"/>
      <c r="U11" s="136"/>
      <c r="V11" s="136"/>
      <c r="W11" s="132"/>
      <c r="X11" s="132"/>
      <c r="Y11" s="132"/>
      <c r="Z11" s="132"/>
      <c r="AA11" s="132"/>
      <c r="AB11" s="133"/>
      <c r="AC11" s="132"/>
      <c r="AD11" s="132"/>
      <c r="AE11" s="132"/>
      <c r="AF11" s="134"/>
      <c r="AG11" s="128"/>
      <c r="AH11" s="128"/>
      <c r="AI11" s="128"/>
      <c r="AJ11" s="128"/>
      <c r="AK11" s="128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</row>
    <row r="12" spans="1:53" s="150" customFormat="1" x14ac:dyDescent="0.3">
      <c r="A12" s="129" t="s">
        <v>83</v>
      </c>
      <c r="B12" s="128" t="s">
        <v>84</v>
      </c>
      <c r="C12" s="130"/>
      <c r="D12" s="128" t="s">
        <v>16</v>
      </c>
      <c r="E12" s="131" t="s">
        <v>1972</v>
      </c>
      <c r="F12" s="132">
        <v>980</v>
      </c>
      <c r="G12" s="128" t="s">
        <v>85</v>
      </c>
      <c r="H12" s="128" t="s">
        <v>98</v>
      </c>
      <c r="I12" s="128"/>
      <c r="J12" s="132">
        <v>5352</v>
      </c>
      <c r="K12" s="153" t="s">
        <v>99</v>
      </c>
      <c r="L12" s="147" t="s">
        <v>100</v>
      </c>
      <c r="M12" s="147" t="s">
        <v>22</v>
      </c>
      <c r="N12" s="147">
        <v>55426</v>
      </c>
      <c r="O12" s="126"/>
      <c r="P12" s="126"/>
      <c r="Q12" s="126"/>
      <c r="R12" s="128"/>
      <c r="S12" s="136"/>
      <c r="T12" s="136"/>
      <c r="U12" s="136"/>
      <c r="V12" s="154"/>
      <c r="W12" s="132"/>
      <c r="X12" s="132"/>
      <c r="Y12" s="132"/>
      <c r="Z12" s="132"/>
      <c r="AA12" s="132"/>
      <c r="AB12" s="133"/>
      <c r="AC12" s="132"/>
      <c r="AD12" s="155"/>
      <c r="AE12" s="155"/>
      <c r="AF12" s="134"/>
      <c r="AG12" s="135"/>
      <c r="AH12" s="135"/>
      <c r="AI12" s="135"/>
      <c r="AJ12" s="135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</row>
    <row r="13" spans="1:53" s="150" customFormat="1" x14ac:dyDescent="0.3">
      <c r="A13" s="129" t="s">
        <v>87</v>
      </c>
      <c r="B13" s="128" t="s">
        <v>88</v>
      </c>
      <c r="C13" s="130"/>
      <c r="D13" s="128" t="s">
        <v>25</v>
      </c>
      <c r="E13" s="131" t="s">
        <v>89</v>
      </c>
      <c r="F13" s="132">
        <v>193</v>
      </c>
      <c r="G13" s="128" t="s">
        <v>90</v>
      </c>
      <c r="H13" s="128" t="s">
        <v>28</v>
      </c>
      <c r="I13" s="128"/>
      <c r="J13" s="132">
        <v>5076</v>
      </c>
      <c r="K13" s="128" t="s">
        <v>29</v>
      </c>
      <c r="L13" s="128" t="s">
        <v>30</v>
      </c>
      <c r="M13" s="128" t="s">
        <v>22</v>
      </c>
      <c r="N13" s="132">
        <v>56003</v>
      </c>
      <c r="O13" s="126"/>
      <c r="P13" s="126"/>
      <c r="Q13" s="126"/>
      <c r="R13" s="128"/>
      <c r="S13" s="136"/>
      <c r="T13" s="136"/>
      <c r="U13" s="136"/>
      <c r="V13" s="136"/>
      <c r="W13" s="132"/>
      <c r="X13" s="132"/>
      <c r="Y13" s="132"/>
      <c r="Z13" s="132"/>
      <c r="AA13" s="132"/>
      <c r="AB13" s="133"/>
      <c r="AC13" s="132"/>
      <c r="AD13" s="132"/>
      <c r="AE13" s="132"/>
      <c r="AF13" s="134"/>
      <c r="AG13" s="128"/>
      <c r="AH13" s="128"/>
      <c r="AI13" s="128"/>
      <c r="AJ13" s="128"/>
      <c r="AK13" s="128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</row>
    <row r="14" spans="1:53" s="150" customFormat="1" x14ac:dyDescent="0.3">
      <c r="A14" s="129" t="s">
        <v>91</v>
      </c>
      <c r="B14" s="128" t="s">
        <v>92</v>
      </c>
      <c r="C14" s="130"/>
      <c r="D14" s="128" t="s">
        <v>16</v>
      </c>
      <c r="E14" s="131" t="s">
        <v>1971</v>
      </c>
      <c r="F14" s="132">
        <v>628</v>
      </c>
      <c r="G14" s="128" t="s">
        <v>93</v>
      </c>
      <c r="H14" s="128" t="s">
        <v>78</v>
      </c>
      <c r="I14" s="128"/>
      <c r="J14" s="132">
        <v>5111</v>
      </c>
      <c r="K14" s="153" t="s">
        <v>79</v>
      </c>
      <c r="L14" s="147" t="s">
        <v>86</v>
      </c>
      <c r="M14" s="147" t="s">
        <v>81</v>
      </c>
      <c r="N14" s="147">
        <v>57106</v>
      </c>
      <c r="O14" s="126"/>
      <c r="P14" s="126"/>
      <c r="Q14" s="126"/>
      <c r="R14" s="128"/>
      <c r="S14" s="136"/>
      <c r="T14" s="136"/>
      <c r="U14" s="136"/>
      <c r="V14" s="136"/>
      <c r="W14" s="132"/>
      <c r="X14" s="132"/>
      <c r="Y14" s="132"/>
      <c r="Z14" s="132"/>
      <c r="AA14" s="132"/>
      <c r="AB14" s="133"/>
      <c r="AC14" s="132"/>
      <c r="AD14" s="132"/>
      <c r="AE14" s="132"/>
      <c r="AF14" s="134"/>
      <c r="AG14" s="128"/>
      <c r="AH14" s="128"/>
      <c r="AI14" s="128"/>
      <c r="AJ14" s="128"/>
      <c r="AK14" s="128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</row>
    <row r="15" spans="1:53" s="150" customFormat="1" ht="15.6" x14ac:dyDescent="0.3">
      <c r="A15" s="129" t="s">
        <v>94</v>
      </c>
      <c r="B15" s="128" t="s">
        <v>95</v>
      </c>
      <c r="C15" s="130"/>
      <c r="D15" s="128" t="s">
        <v>16</v>
      </c>
      <c r="E15" s="131" t="s">
        <v>96</v>
      </c>
      <c r="F15" s="132">
        <v>306</v>
      </c>
      <c r="G15" s="128" t="s">
        <v>97</v>
      </c>
      <c r="H15" s="128" t="s">
        <v>98</v>
      </c>
      <c r="I15" s="128"/>
      <c r="J15" s="132">
        <v>5352</v>
      </c>
      <c r="K15" s="153" t="s">
        <v>99</v>
      </c>
      <c r="L15" s="147" t="s">
        <v>100</v>
      </c>
      <c r="M15" s="147" t="s">
        <v>22</v>
      </c>
      <c r="N15" s="147">
        <v>55426</v>
      </c>
      <c r="O15" s="126"/>
      <c r="P15" s="126"/>
      <c r="Q15" s="126"/>
      <c r="R15" s="128"/>
      <c r="S15" s="136"/>
      <c r="T15" s="136"/>
      <c r="U15" s="136"/>
      <c r="V15" s="136"/>
      <c r="W15" s="132"/>
      <c r="X15" s="132"/>
      <c r="Y15" s="132"/>
      <c r="Z15" s="132"/>
      <c r="AA15" s="132"/>
      <c r="AB15" s="133"/>
      <c r="AC15" s="132"/>
      <c r="AD15" s="132"/>
      <c r="AE15" s="132"/>
      <c r="AF15" s="156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</row>
    <row r="16" spans="1:53" s="150" customFormat="1" ht="15.6" x14ac:dyDescent="0.3">
      <c r="A16" s="129" t="s">
        <v>1995</v>
      </c>
      <c r="B16" s="128" t="s">
        <v>1261</v>
      </c>
      <c r="C16" s="130"/>
      <c r="D16" s="128" t="s">
        <v>25</v>
      </c>
      <c r="E16" s="157" t="s">
        <v>1996</v>
      </c>
      <c r="F16" s="132">
        <v>4998</v>
      </c>
      <c r="G16" s="128" t="s">
        <v>116</v>
      </c>
      <c r="H16" s="128" t="s">
        <v>117</v>
      </c>
      <c r="I16" s="137"/>
      <c r="J16" s="132">
        <v>5206</v>
      </c>
      <c r="K16" s="153" t="s">
        <v>118</v>
      </c>
      <c r="L16" s="147" t="s">
        <v>119</v>
      </c>
      <c r="M16" s="147" t="s">
        <v>22</v>
      </c>
      <c r="N16" s="147">
        <v>55430</v>
      </c>
      <c r="O16" s="126"/>
      <c r="P16" s="126"/>
      <c r="Q16" s="126"/>
      <c r="R16" s="128"/>
      <c r="S16" s="136"/>
      <c r="T16" s="136"/>
      <c r="U16" s="136"/>
      <c r="V16" s="136"/>
      <c r="W16" s="132"/>
      <c r="X16" s="132"/>
      <c r="Y16" s="132"/>
      <c r="Z16" s="132"/>
      <c r="AA16" s="132"/>
      <c r="AB16" s="133"/>
      <c r="AC16" s="132"/>
      <c r="AD16" s="132"/>
      <c r="AE16" s="132"/>
      <c r="AF16" s="156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</row>
    <row r="17" spans="1:53" s="150" customFormat="1" x14ac:dyDescent="0.3">
      <c r="A17" s="129" t="s">
        <v>101</v>
      </c>
      <c r="B17" s="128" t="s">
        <v>102</v>
      </c>
      <c r="C17" s="130"/>
      <c r="D17" s="128" t="s">
        <v>16</v>
      </c>
      <c r="E17" s="131" t="s">
        <v>103</v>
      </c>
      <c r="F17" s="132">
        <v>429</v>
      </c>
      <c r="G17" s="128" t="s">
        <v>104</v>
      </c>
      <c r="H17" s="128" t="s">
        <v>98</v>
      </c>
      <c r="I17" s="128"/>
      <c r="J17" s="132">
        <v>5352</v>
      </c>
      <c r="K17" s="153" t="s">
        <v>99</v>
      </c>
      <c r="L17" s="147" t="s">
        <v>100</v>
      </c>
      <c r="M17" s="147" t="s">
        <v>22</v>
      </c>
      <c r="N17" s="147">
        <v>55426</v>
      </c>
      <c r="O17" s="126"/>
      <c r="P17" s="126"/>
      <c r="Q17" s="126"/>
      <c r="R17" s="128"/>
      <c r="S17" s="136"/>
      <c r="T17" s="136"/>
      <c r="U17" s="136"/>
      <c r="V17" s="136"/>
      <c r="W17" s="132"/>
      <c r="X17" s="132"/>
      <c r="Y17" s="132"/>
      <c r="Z17" s="132"/>
      <c r="AA17" s="132"/>
      <c r="AB17" s="133"/>
      <c r="AC17" s="132"/>
      <c r="AD17" s="132"/>
      <c r="AE17" s="132"/>
      <c r="AF17" s="158"/>
      <c r="AG17" s="135"/>
      <c r="AH17" s="135"/>
      <c r="AI17" s="135"/>
      <c r="AJ17" s="135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</row>
    <row r="18" spans="1:53" x14ac:dyDescent="0.3">
      <c r="A18" s="129" t="s">
        <v>107</v>
      </c>
      <c r="B18" s="128" t="s">
        <v>108</v>
      </c>
      <c r="D18" s="128" t="s">
        <v>16</v>
      </c>
      <c r="E18" s="131" t="s">
        <v>109</v>
      </c>
      <c r="F18" s="132">
        <v>1001</v>
      </c>
      <c r="G18" s="128" t="s">
        <v>110</v>
      </c>
      <c r="H18" s="128" t="s">
        <v>1983</v>
      </c>
      <c r="J18" s="132">
        <v>5155</v>
      </c>
      <c r="K18" s="128" t="s">
        <v>112</v>
      </c>
      <c r="L18" s="128" t="s">
        <v>51</v>
      </c>
      <c r="M18" s="128" t="s">
        <v>22</v>
      </c>
      <c r="N18" s="132">
        <v>55127</v>
      </c>
      <c r="P18" s="126"/>
      <c r="AF18" s="159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</row>
    <row r="19" spans="1:53" x14ac:dyDescent="0.3">
      <c r="A19" s="129" t="s">
        <v>113</v>
      </c>
      <c r="B19" s="128" t="s">
        <v>114</v>
      </c>
      <c r="D19" s="128" t="s">
        <v>25</v>
      </c>
      <c r="E19" s="131" t="s">
        <v>115</v>
      </c>
      <c r="F19" s="132">
        <v>406</v>
      </c>
      <c r="G19" s="128" t="s">
        <v>116</v>
      </c>
      <c r="H19" s="128" t="s">
        <v>117</v>
      </c>
      <c r="J19" s="132">
        <v>5206</v>
      </c>
      <c r="K19" s="128" t="s">
        <v>118</v>
      </c>
      <c r="L19" s="128" t="s">
        <v>119</v>
      </c>
      <c r="M19" s="128" t="s">
        <v>22</v>
      </c>
      <c r="N19" s="132">
        <v>55430</v>
      </c>
      <c r="O19" s="160" t="s">
        <v>1395</v>
      </c>
      <c r="P19" s="126"/>
      <c r="S19" s="136"/>
      <c r="T19" s="136"/>
      <c r="U19" s="136"/>
      <c r="V19" s="136"/>
      <c r="AF19" s="134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</row>
    <row r="20" spans="1:53" x14ac:dyDescent="0.3">
      <c r="A20" s="129" t="s">
        <v>120</v>
      </c>
      <c r="B20" s="128" t="s">
        <v>121</v>
      </c>
      <c r="D20" s="128" t="s">
        <v>16</v>
      </c>
      <c r="E20" s="131" t="s">
        <v>122</v>
      </c>
      <c r="F20" s="132">
        <v>9520</v>
      </c>
      <c r="G20" s="128" t="s">
        <v>123</v>
      </c>
      <c r="H20" s="128" t="s">
        <v>71</v>
      </c>
      <c r="J20" s="132">
        <v>5082</v>
      </c>
      <c r="K20" s="128" t="s">
        <v>72</v>
      </c>
      <c r="L20" s="128" t="s">
        <v>73</v>
      </c>
      <c r="M20" s="128" t="s">
        <v>22</v>
      </c>
      <c r="N20" s="132">
        <v>55345</v>
      </c>
      <c r="P20" s="126"/>
      <c r="S20" s="136"/>
      <c r="T20" s="136"/>
      <c r="U20" s="136"/>
      <c r="V20" s="136"/>
      <c r="AD20" s="161"/>
      <c r="AE20" s="161"/>
      <c r="AF20" s="134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</row>
    <row r="21" spans="1:53" x14ac:dyDescent="0.3">
      <c r="A21" s="129" t="s">
        <v>124</v>
      </c>
      <c r="B21" s="128" t="s">
        <v>125</v>
      </c>
      <c r="D21" s="128" t="s">
        <v>16</v>
      </c>
      <c r="E21" s="131" t="s">
        <v>126</v>
      </c>
      <c r="F21" s="132">
        <v>904</v>
      </c>
      <c r="G21" s="128" t="s">
        <v>127</v>
      </c>
      <c r="H21" s="128" t="s">
        <v>1983</v>
      </c>
      <c r="J21" s="132">
        <v>5155</v>
      </c>
      <c r="K21" s="128" t="s">
        <v>112</v>
      </c>
      <c r="L21" s="128" t="s">
        <v>51</v>
      </c>
      <c r="M21" s="128" t="s">
        <v>22</v>
      </c>
      <c r="N21" s="132">
        <v>55127</v>
      </c>
      <c r="P21" s="126"/>
    </row>
    <row r="22" spans="1:53" s="135" customFormat="1" x14ac:dyDescent="0.3">
      <c r="A22" s="129" t="s">
        <v>128</v>
      </c>
      <c r="B22" s="128" t="s">
        <v>129</v>
      </c>
      <c r="C22" s="130"/>
      <c r="D22" s="128" t="s">
        <v>16</v>
      </c>
      <c r="E22" s="131" t="s">
        <v>130</v>
      </c>
      <c r="F22" s="132">
        <v>979</v>
      </c>
      <c r="G22" s="128" t="s">
        <v>131</v>
      </c>
      <c r="H22" s="128" t="s">
        <v>71</v>
      </c>
      <c r="I22" s="128"/>
      <c r="J22" s="132">
        <v>5082</v>
      </c>
      <c r="K22" s="128" t="s">
        <v>72</v>
      </c>
      <c r="L22" s="128" t="s">
        <v>73</v>
      </c>
      <c r="M22" s="128" t="s">
        <v>22</v>
      </c>
      <c r="N22" s="132">
        <v>55345</v>
      </c>
      <c r="O22" s="126"/>
      <c r="P22" s="126"/>
      <c r="Q22" s="126"/>
      <c r="R22" s="128"/>
      <c r="S22" s="136"/>
      <c r="T22" s="136"/>
      <c r="U22" s="136"/>
      <c r="V22" s="136"/>
      <c r="W22" s="132"/>
      <c r="X22" s="132"/>
      <c r="Y22" s="132"/>
      <c r="Z22" s="132"/>
      <c r="AA22" s="132"/>
      <c r="AB22" s="133"/>
      <c r="AC22" s="132"/>
      <c r="AD22" s="132"/>
      <c r="AE22" s="132"/>
      <c r="AF22" s="134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</row>
    <row r="23" spans="1:53" s="135" customFormat="1" x14ac:dyDescent="0.3">
      <c r="A23" s="129" t="s">
        <v>132</v>
      </c>
      <c r="B23" s="128" t="s">
        <v>133</v>
      </c>
      <c r="C23" s="130"/>
      <c r="D23" s="128" t="s">
        <v>16</v>
      </c>
      <c r="E23" s="131" t="s">
        <v>2139</v>
      </c>
      <c r="F23" s="132">
        <v>951</v>
      </c>
      <c r="G23" s="128" t="s">
        <v>2140</v>
      </c>
      <c r="H23" s="128" t="s">
        <v>98</v>
      </c>
      <c r="I23" s="128"/>
      <c r="J23" s="132">
        <v>5159</v>
      </c>
      <c r="K23" s="128" t="s">
        <v>99</v>
      </c>
      <c r="L23" s="128" t="s">
        <v>100</v>
      </c>
      <c r="M23" s="128" t="s">
        <v>22</v>
      </c>
      <c r="N23" s="132">
        <v>55426</v>
      </c>
      <c r="O23" s="126"/>
      <c r="P23" s="126"/>
      <c r="Q23" s="126"/>
      <c r="R23" s="128"/>
      <c r="S23" s="136"/>
      <c r="T23" s="136"/>
      <c r="U23" s="136"/>
      <c r="V23" s="136"/>
      <c r="W23" s="132"/>
      <c r="X23" s="132"/>
      <c r="Y23" s="132"/>
      <c r="Z23" s="132"/>
      <c r="AA23" s="132"/>
      <c r="AB23" s="133"/>
      <c r="AC23" s="132"/>
      <c r="AD23" s="132"/>
      <c r="AE23" s="132"/>
      <c r="AF23" s="134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</row>
    <row r="24" spans="1:53" s="135" customFormat="1" x14ac:dyDescent="0.3">
      <c r="A24" s="129" t="s">
        <v>137</v>
      </c>
      <c r="B24" s="128" t="s">
        <v>138</v>
      </c>
      <c r="C24" s="130"/>
      <c r="D24" s="128" t="s">
        <v>16</v>
      </c>
      <c r="E24" s="131" t="s">
        <v>139</v>
      </c>
      <c r="F24" s="132">
        <v>865</v>
      </c>
      <c r="G24" s="128" t="s">
        <v>140</v>
      </c>
      <c r="H24" s="128" t="s">
        <v>71</v>
      </c>
      <c r="I24" s="128"/>
      <c r="J24" s="132">
        <v>5082</v>
      </c>
      <c r="K24" s="128" t="s">
        <v>141</v>
      </c>
      <c r="L24" s="128" t="s">
        <v>142</v>
      </c>
      <c r="M24" s="128" t="s">
        <v>22</v>
      </c>
      <c r="N24" s="132">
        <v>56547</v>
      </c>
      <c r="O24" s="126"/>
      <c r="P24" s="126"/>
      <c r="Q24" s="126"/>
      <c r="R24" s="128"/>
      <c r="S24" s="136"/>
      <c r="T24" s="136"/>
      <c r="U24" s="136"/>
      <c r="V24" s="136"/>
      <c r="W24" s="132"/>
      <c r="X24" s="132"/>
      <c r="Y24" s="132"/>
      <c r="Z24" s="132"/>
      <c r="AA24" s="132"/>
      <c r="AB24" s="133"/>
      <c r="AC24" s="132"/>
      <c r="AD24" s="132"/>
      <c r="AE24" s="132"/>
      <c r="AF24" s="134"/>
      <c r="AG24" s="128"/>
      <c r="AH24" s="128"/>
      <c r="AI24" s="128"/>
      <c r="AJ24" s="128"/>
      <c r="AK24" s="128"/>
    </row>
    <row r="25" spans="1:53" s="135" customFormat="1" x14ac:dyDescent="0.3">
      <c r="A25" s="129" t="s">
        <v>143</v>
      </c>
      <c r="B25" s="128" t="s">
        <v>144</v>
      </c>
      <c r="C25" s="130"/>
      <c r="D25" s="128" t="s">
        <v>16</v>
      </c>
      <c r="E25" s="131" t="s">
        <v>2138</v>
      </c>
      <c r="F25" s="132">
        <v>8046</v>
      </c>
      <c r="G25" s="128" t="s">
        <v>145</v>
      </c>
      <c r="H25" s="137" t="s">
        <v>1994</v>
      </c>
      <c r="I25" s="128"/>
      <c r="J25" s="132">
        <v>5105</v>
      </c>
      <c r="K25" s="137" t="s">
        <v>272</v>
      </c>
      <c r="L25" s="147" t="s">
        <v>86</v>
      </c>
      <c r="M25" s="147" t="s">
        <v>81</v>
      </c>
      <c r="N25" s="132">
        <v>57109</v>
      </c>
      <c r="O25" s="126"/>
      <c r="P25" s="126"/>
      <c r="Q25" s="126"/>
      <c r="R25" s="128"/>
      <c r="S25" s="136"/>
      <c r="T25" s="136"/>
      <c r="U25" s="136"/>
      <c r="V25" s="136"/>
      <c r="W25" s="132"/>
      <c r="X25" s="132"/>
      <c r="Y25" s="132"/>
      <c r="Z25" s="132"/>
      <c r="AA25" s="132"/>
      <c r="AB25" s="133"/>
      <c r="AC25" s="132"/>
      <c r="AD25" s="155"/>
      <c r="AE25" s="155"/>
      <c r="AF25" s="138"/>
      <c r="AK25" s="128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</row>
    <row r="26" spans="1:53" x14ac:dyDescent="0.3">
      <c r="A26" s="129" t="s">
        <v>146</v>
      </c>
      <c r="B26" s="128" t="s">
        <v>147</v>
      </c>
      <c r="D26" s="128" t="s">
        <v>16</v>
      </c>
      <c r="E26" s="131" t="s">
        <v>148</v>
      </c>
      <c r="F26" s="132">
        <v>680</v>
      </c>
      <c r="G26" s="128" t="s">
        <v>149</v>
      </c>
      <c r="H26" s="128" t="s">
        <v>150</v>
      </c>
      <c r="J26" s="132">
        <v>5191</v>
      </c>
      <c r="K26" s="128" t="s">
        <v>151</v>
      </c>
      <c r="L26" s="128" t="s">
        <v>152</v>
      </c>
      <c r="M26" s="128" t="s">
        <v>22</v>
      </c>
      <c r="N26" s="132">
        <v>55344</v>
      </c>
      <c r="P26" s="126"/>
      <c r="AF26" s="134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</row>
    <row r="27" spans="1:53" s="135" customFormat="1" x14ac:dyDescent="0.3">
      <c r="A27" s="129" t="s">
        <v>153</v>
      </c>
      <c r="B27" s="128" t="s">
        <v>154</v>
      </c>
      <c r="C27" s="130"/>
      <c r="D27" s="128" t="s">
        <v>16</v>
      </c>
      <c r="E27" s="131" t="s">
        <v>155</v>
      </c>
      <c r="F27" s="132">
        <v>1062</v>
      </c>
      <c r="G27" s="128" t="s">
        <v>116</v>
      </c>
      <c r="H27" s="128" t="s">
        <v>117</v>
      </c>
      <c r="I27" s="128"/>
      <c r="J27" s="132">
        <v>5206</v>
      </c>
      <c r="K27" s="128" t="s">
        <v>118</v>
      </c>
      <c r="L27" s="128" t="s">
        <v>119</v>
      </c>
      <c r="M27" s="128" t="s">
        <v>22</v>
      </c>
      <c r="N27" s="132">
        <v>55430</v>
      </c>
      <c r="O27" s="126"/>
      <c r="P27" s="126"/>
      <c r="Q27" s="126"/>
      <c r="R27" s="128"/>
      <c r="S27" s="136"/>
      <c r="T27" s="133"/>
      <c r="U27" s="136"/>
      <c r="V27" s="136"/>
      <c r="W27" s="132"/>
      <c r="X27" s="132"/>
      <c r="Y27" s="132"/>
      <c r="Z27" s="132"/>
      <c r="AA27" s="132"/>
      <c r="AB27" s="133"/>
      <c r="AC27" s="132"/>
      <c r="AD27" s="132"/>
      <c r="AE27" s="132"/>
      <c r="AF27" s="13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</row>
    <row r="28" spans="1:53" s="135" customFormat="1" x14ac:dyDescent="0.3">
      <c r="A28" s="129" t="s">
        <v>156</v>
      </c>
      <c r="B28" s="128" t="s">
        <v>157</v>
      </c>
      <c r="C28" s="130"/>
      <c r="D28" s="128" t="s">
        <v>25</v>
      </c>
      <c r="E28" s="131" t="s">
        <v>158</v>
      </c>
      <c r="F28" s="132">
        <v>849</v>
      </c>
      <c r="G28" s="128" t="s">
        <v>159</v>
      </c>
      <c r="H28" s="128" t="s">
        <v>42</v>
      </c>
      <c r="I28" s="128"/>
      <c r="J28" s="132">
        <v>5118</v>
      </c>
      <c r="K28" s="128" t="s">
        <v>43</v>
      </c>
      <c r="L28" s="128" t="s">
        <v>44</v>
      </c>
      <c r="M28" s="128" t="s">
        <v>45</v>
      </c>
      <c r="N28" s="132">
        <v>35216</v>
      </c>
      <c r="O28" s="126"/>
      <c r="P28" s="126"/>
      <c r="Q28" s="126"/>
      <c r="R28" s="128"/>
      <c r="S28" s="133"/>
      <c r="T28" s="133"/>
      <c r="U28" s="133"/>
      <c r="V28" s="133"/>
      <c r="W28" s="132"/>
      <c r="X28" s="132"/>
      <c r="Y28" s="132"/>
      <c r="Z28" s="132"/>
      <c r="AA28" s="132"/>
      <c r="AB28" s="133"/>
      <c r="AC28" s="132"/>
      <c r="AD28" s="132"/>
      <c r="AE28" s="132"/>
      <c r="AF28" s="134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</row>
    <row r="29" spans="1:53" s="135" customFormat="1" x14ac:dyDescent="0.3">
      <c r="A29" s="129" t="s">
        <v>160</v>
      </c>
      <c r="B29" s="128" t="s">
        <v>161</v>
      </c>
      <c r="C29" s="130"/>
      <c r="D29" s="128" t="s">
        <v>16</v>
      </c>
      <c r="E29" s="162" t="s">
        <v>162</v>
      </c>
      <c r="F29" s="132">
        <v>1044</v>
      </c>
      <c r="G29" s="128" t="s">
        <v>163</v>
      </c>
      <c r="H29" s="128" t="s">
        <v>42</v>
      </c>
      <c r="I29" s="128"/>
      <c r="J29" s="132">
        <v>5118</v>
      </c>
      <c r="K29" s="128" t="s">
        <v>43</v>
      </c>
      <c r="L29" s="128" t="s">
        <v>44</v>
      </c>
      <c r="M29" s="128" t="s">
        <v>45</v>
      </c>
      <c r="N29" s="132">
        <v>35216</v>
      </c>
      <c r="O29" s="126"/>
      <c r="P29" s="126"/>
      <c r="Q29" s="126"/>
      <c r="R29" s="128"/>
      <c r="S29" s="136"/>
      <c r="T29" s="133"/>
      <c r="U29" s="136"/>
      <c r="V29" s="136"/>
      <c r="W29" s="132"/>
      <c r="X29" s="132"/>
      <c r="Y29" s="132"/>
      <c r="Z29" s="132"/>
      <c r="AA29" s="132"/>
      <c r="AB29" s="133"/>
      <c r="AC29" s="132"/>
      <c r="AD29" s="132"/>
      <c r="AE29" s="132"/>
      <c r="AF29" s="134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</row>
    <row r="30" spans="1:53" s="135" customFormat="1" x14ac:dyDescent="0.3">
      <c r="A30" s="129" t="s">
        <v>164</v>
      </c>
      <c r="B30" s="128" t="s">
        <v>165</v>
      </c>
      <c r="C30" s="130"/>
      <c r="D30" s="128" t="s">
        <v>16</v>
      </c>
      <c r="E30" s="131" t="s">
        <v>166</v>
      </c>
      <c r="F30" s="132">
        <v>483</v>
      </c>
      <c r="G30" s="128" t="s">
        <v>167</v>
      </c>
      <c r="H30" s="128" t="s">
        <v>34</v>
      </c>
      <c r="I30" s="128"/>
      <c r="J30" s="132">
        <v>5192</v>
      </c>
      <c r="K30" s="137" t="s">
        <v>36</v>
      </c>
      <c r="L30" s="128" t="s">
        <v>51</v>
      </c>
      <c r="M30" s="128" t="s">
        <v>22</v>
      </c>
      <c r="N30" s="132">
        <v>55117</v>
      </c>
      <c r="O30" s="160" t="s">
        <v>1395</v>
      </c>
      <c r="P30" s="126"/>
      <c r="Q30" s="126"/>
      <c r="R30" s="128"/>
      <c r="S30" s="136"/>
      <c r="T30" s="136"/>
      <c r="U30" s="136"/>
      <c r="V30" s="136"/>
      <c r="W30" s="132"/>
      <c r="X30" s="132"/>
      <c r="Y30" s="132"/>
      <c r="Z30" s="132"/>
      <c r="AA30" s="132"/>
      <c r="AB30" s="133"/>
      <c r="AC30" s="132"/>
      <c r="AD30" s="132"/>
      <c r="AE30" s="132"/>
      <c r="AF30" s="134"/>
      <c r="AG30" s="128"/>
      <c r="AH30" s="128"/>
      <c r="AI30" s="128"/>
      <c r="AJ30" s="128"/>
      <c r="AK30" s="128"/>
    </row>
    <row r="31" spans="1:53" s="135" customFormat="1" x14ac:dyDescent="0.3">
      <c r="A31" s="129" t="s">
        <v>168</v>
      </c>
      <c r="B31" s="128" t="s">
        <v>169</v>
      </c>
      <c r="C31" s="130"/>
      <c r="D31" s="128" t="s">
        <v>16</v>
      </c>
      <c r="E31" s="131" t="s">
        <v>170</v>
      </c>
      <c r="F31" s="132">
        <v>1033</v>
      </c>
      <c r="G31" s="128" t="s">
        <v>171</v>
      </c>
      <c r="H31" s="128" t="s">
        <v>172</v>
      </c>
      <c r="I31" s="128"/>
      <c r="J31" s="132">
        <v>5002</v>
      </c>
      <c r="K31" s="128" t="s">
        <v>173</v>
      </c>
      <c r="L31" s="128" t="s">
        <v>100</v>
      </c>
      <c r="M31" s="128" t="s">
        <v>22</v>
      </c>
      <c r="N31" s="132">
        <v>55413</v>
      </c>
      <c r="O31" s="126"/>
      <c r="P31" s="126"/>
      <c r="Q31" s="126"/>
      <c r="R31" s="128"/>
      <c r="S31" s="136"/>
      <c r="T31" s="136"/>
      <c r="U31" s="136"/>
      <c r="V31" s="136"/>
      <c r="W31" s="132"/>
      <c r="X31" s="132"/>
      <c r="Y31" s="132"/>
      <c r="Z31" s="132"/>
      <c r="AA31" s="132"/>
      <c r="AB31" s="133"/>
      <c r="AC31" s="132"/>
      <c r="AD31" s="132"/>
      <c r="AE31" s="132"/>
      <c r="AF31" s="134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</row>
    <row r="32" spans="1:53" s="135" customFormat="1" x14ac:dyDescent="0.3">
      <c r="A32" s="129" t="s">
        <v>2119</v>
      </c>
      <c r="B32" s="128" t="s">
        <v>2120</v>
      </c>
      <c r="C32" s="130"/>
      <c r="D32" s="128" t="s">
        <v>16</v>
      </c>
      <c r="E32" s="131" t="s">
        <v>2121</v>
      </c>
      <c r="F32" s="132">
        <v>4588</v>
      </c>
      <c r="G32" s="128" t="s">
        <v>2122</v>
      </c>
      <c r="H32" s="128" t="s">
        <v>196</v>
      </c>
      <c r="I32" s="128" t="s">
        <v>2124</v>
      </c>
      <c r="J32" s="132">
        <v>5011</v>
      </c>
      <c r="K32" s="137" t="s">
        <v>2123</v>
      </c>
      <c r="L32" s="128" t="s">
        <v>66</v>
      </c>
      <c r="M32" s="128" t="s">
        <v>22</v>
      </c>
      <c r="N32" s="132">
        <v>55904</v>
      </c>
      <c r="O32" s="126"/>
      <c r="P32" s="126"/>
      <c r="Q32" s="126"/>
      <c r="R32" s="128"/>
      <c r="S32" s="136"/>
      <c r="T32" s="136"/>
      <c r="U32" s="136"/>
      <c r="V32" s="136"/>
      <c r="W32" s="132"/>
      <c r="X32" s="132"/>
      <c r="Y32" s="132"/>
      <c r="Z32" s="132"/>
      <c r="AA32" s="132"/>
      <c r="AB32" s="133"/>
      <c r="AC32" s="132"/>
      <c r="AD32" s="132"/>
      <c r="AE32" s="132"/>
      <c r="AF32" s="134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</row>
    <row r="33" spans="1:53" s="135" customFormat="1" x14ac:dyDescent="0.3">
      <c r="A33" s="129" t="s">
        <v>174</v>
      </c>
      <c r="B33" s="128" t="s">
        <v>175</v>
      </c>
      <c r="C33" s="130"/>
      <c r="D33" s="128" t="s">
        <v>16</v>
      </c>
      <c r="E33" s="131" t="s">
        <v>176</v>
      </c>
      <c r="F33" s="132">
        <v>619</v>
      </c>
      <c r="G33" s="128" t="s">
        <v>177</v>
      </c>
      <c r="H33" s="128" t="s">
        <v>178</v>
      </c>
      <c r="I33" s="128"/>
      <c r="J33" s="132">
        <v>5020</v>
      </c>
      <c r="K33" s="128" t="s">
        <v>179</v>
      </c>
      <c r="L33" s="128" t="s">
        <v>66</v>
      </c>
      <c r="M33" s="128" t="s">
        <v>22</v>
      </c>
      <c r="N33" s="132">
        <v>55903</v>
      </c>
      <c r="O33" s="126"/>
      <c r="P33" s="126"/>
      <c r="Q33" s="126"/>
      <c r="R33" s="128"/>
      <c r="S33" s="136"/>
      <c r="T33" s="136"/>
      <c r="U33" s="136"/>
      <c r="V33" s="136"/>
      <c r="W33" s="132"/>
      <c r="X33" s="132"/>
      <c r="Y33" s="132"/>
      <c r="Z33" s="132"/>
      <c r="AA33" s="132"/>
      <c r="AB33" s="133"/>
      <c r="AC33" s="132"/>
      <c r="AD33" s="132"/>
      <c r="AE33" s="132"/>
      <c r="AF33" s="134"/>
      <c r="AG33" s="128"/>
      <c r="AH33" s="128"/>
      <c r="AI33" s="128"/>
      <c r="AJ33" s="128"/>
      <c r="AK33" s="128"/>
    </row>
    <row r="34" spans="1:53" s="135" customFormat="1" x14ac:dyDescent="0.3">
      <c r="A34" s="129" t="s">
        <v>180</v>
      </c>
      <c r="B34" s="128" t="s">
        <v>181</v>
      </c>
      <c r="C34" s="130"/>
      <c r="D34" s="128" t="s">
        <v>16</v>
      </c>
      <c r="E34" s="131" t="s">
        <v>182</v>
      </c>
      <c r="F34" s="132">
        <v>201</v>
      </c>
      <c r="G34" s="128" t="s">
        <v>183</v>
      </c>
      <c r="H34" s="128" t="s">
        <v>98</v>
      </c>
      <c r="I34" s="128"/>
      <c r="J34" s="132">
        <v>5352</v>
      </c>
      <c r="K34" s="153" t="s">
        <v>99</v>
      </c>
      <c r="L34" s="147" t="s">
        <v>100</v>
      </c>
      <c r="M34" s="147" t="s">
        <v>22</v>
      </c>
      <c r="N34" s="147">
        <v>55426</v>
      </c>
      <c r="O34" s="126"/>
      <c r="P34" s="126"/>
      <c r="Q34" s="126"/>
      <c r="R34" s="128"/>
      <c r="S34" s="136"/>
      <c r="T34" s="133"/>
      <c r="U34" s="136"/>
      <c r="V34" s="136"/>
      <c r="W34" s="132"/>
      <c r="X34" s="132"/>
      <c r="Y34" s="132"/>
      <c r="Z34" s="132"/>
      <c r="AA34" s="132"/>
      <c r="AB34" s="133"/>
      <c r="AC34" s="132"/>
      <c r="AD34" s="132"/>
      <c r="AE34" s="132"/>
      <c r="AF34" s="134"/>
      <c r="AG34" s="128"/>
      <c r="AH34" s="128"/>
      <c r="AI34" s="128"/>
      <c r="AJ34" s="128"/>
      <c r="AK34" s="128"/>
    </row>
    <row r="35" spans="1:53" s="135" customFormat="1" x14ac:dyDescent="0.3">
      <c r="A35" s="163" t="s">
        <v>2105</v>
      </c>
      <c r="B35" s="128" t="s">
        <v>598</v>
      </c>
      <c r="C35" s="130"/>
      <c r="D35" s="128" t="s">
        <v>16</v>
      </c>
      <c r="E35" s="131" t="s">
        <v>599</v>
      </c>
      <c r="F35" s="132">
        <v>2144</v>
      </c>
      <c r="G35" s="128" t="s">
        <v>600</v>
      </c>
      <c r="H35" s="128" t="s">
        <v>172</v>
      </c>
      <c r="I35" s="128"/>
      <c r="J35" s="132">
        <v>5002</v>
      </c>
      <c r="K35" s="128" t="s">
        <v>173</v>
      </c>
      <c r="L35" s="128" t="s">
        <v>602</v>
      </c>
      <c r="M35" s="128" t="s">
        <v>22</v>
      </c>
      <c r="N35" s="132">
        <v>55413</v>
      </c>
      <c r="O35" s="126"/>
      <c r="P35" s="126"/>
      <c r="Q35" s="126"/>
      <c r="R35" s="128"/>
      <c r="S35" s="136"/>
      <c r="T35" s="133"/>
      <c r="U35" s="136"/>
      <c r="V35" s="136"/>
      <c r="W35" s="132"/>
      <c r="X35" s="132"/>
      <c r="Y35" s="132"/>
      <c r="Z35" s="132"/>
      <c r="AA35" s="132"/>
      <c r="AB35" s="133"/>
      <c r="AC35" s="132"/>
      <c r="AD35" s="132"/>
      <c r="AE35" s="132"/>
      <c r="AF35" s="134"/>
      <c r="AG35" s="128"/>
      <c r="AH35" s="128"/>
      <c r="AI35" s="128"/>
      <c r="AJ35" s="128"/>
      <c r="AK35" s="128"/>
    </row>
    <row r="36" spans="1:53" s="164" customFormat="1" x14ac:dyDescent="0.3">
      <c r="A36" s="129" t="s">
        <v>184</v>
      </c>
      <c r="B36" s="128" t="s">
        <v>185</v>
      </c>
      <c r="C36" s="130"/>
      <c r="D36" s="128" t="s">
        <v>25</v>
      </c>
      <c r="E36" s="131" t="s">
        <v>186</v>
      </c>
      <c r="F36" s="132">
        <v>704</v>
      </c>
      <c r="G36" s="128" t="s">
        <v>187</v>
      </c>
      <c r="H36" s="128" t="s">
        <v>172</v>
      </c>
      <c r="I36" s="128"/>
      <c r="J36" s="132">
        <v>5002</v>
      </c>
      <c r="K36" s="128" t="s">
        <v>173</v>
      </c>
      <c r="L36" s="128" t="s">
        <v>100</v>
      </c>
      <c r="M36" s="128" t="s">
        <v>22</v>
      </c>
      <c r="N36" s="132">
        <v>55413</v>
      </c>
      <c r="O36" s="126"/>
      <c r="P36" s="126"/>
      <c r="Q36" s="126"/>
      <c r="R36" s="128"/>
      <c r="S36" s="136"/>
      <c r="T36" s="136"/>
      <c r="U36" s="136"/>
      <c r="V36" s="136"/>
      <c r="W36" s="132"/>
      <c r="X36" s="132"/>
      <c r="Y36" s="132"/>
      <c r="Z36" s="132"/>
      <c r="AA36" s="132"/>
      <c r="AB36" s="133"/>
      <c r="AC36" s="132"/>
      <c r="AD36" s="132"/>
      <c r="AE36" s="132"/>
      <c r="AF36" s="152"/>
      <c r="AG36" s="128"/>
      <c r="AH36" s="128"/>
      <c r="AI36" s="128"/>
      <c r="AJ36" s="128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</row>
    <row r="37" spans="1:53" s="135" customFormat="1" x14ac:dyDescent="0.3">
      <c r="A37" s="129" t="s">
        <v>188</v>
      </c>
      <c r="B37" s="128" t="s">
        <v>189</v>
      </c>
      <c r="C37" s="130"/>
      <c r="D37" s="128" t="s">
        <v>25</v>
      </c>
      <c r="E37" s="131" t="s">
        <v>190</v>
      </c>
      <c r="F37" s="132">
        <v>726</v>
      </c>
      <c r="G37" s="128" t="s">
        <v>191</v>
      </c>
      <c r="H37" s="128" t="s">
        <v>134</v>
      </c>
      <c r="I37" s="128"/>
      <c r="J37" s="132">
        <v>5159</v>
      </c>
      <c r="K37" s="128" t="s">
        <v>2038</v>
      </c>
      <c r="L37" s="128" t="s">
        <v>100</v>
      </c>
      <c r="M37" s="128" t="s">
        <v>22</v>
      </c>
      <c r="N37" s="132">
        <v>55458</v>
      </c>
      <c r="O37" s="126"/>
      <c r="P37" s="126"/>
      <c r="Q37" s="126"/>
      <c r="R37" s="128"/>
      <c r="S37" s="136"/>
      <c r="T37" s="136"/>
      <c r="U37" s="136"/>
      <c r="V37" s="136"/>
      <c r="W37" s="132"/>
      <c r="X37" s="132"/>
      <c r="Y37" s="132"/>
      <c r="Z37" s="132"/>
      <c r="AA37" s="132"/>
      <c r="AB37" s="133"/>
      <c r="AC37" s="132"/>
      <c r="AD37" s="132"/>
      <c r="AE37" s="132"/>
      <c r="AF37" s="134"/>
      <c r="AG37" s="128"/>
      <c r="AH37" s="128"/>
      <c r="AI37" s="128"/>
      <c r="AJ37" s="128"/>
      <c r="AK37" s="128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</row>
    <row r="38" spans="1:53" s="135" customFormat="1" x14ac:dyDescent="0.3">
      <c r="A38" s="129" t="s">
        <v>192</v>
      </c>
      <c r="B38" s="128" t="s">
        <v>193</v>
      </c>
      <c r="C38" s="130"/>
      <c r="D38" s="128" t="s">
        <v>16</v>
      </c>
      <c r="E38" s="131" t="s">
        <v>194</v>
      </c>
      <c r="F38" s="132">
        <v>476</v>
      </c>
      <c r="G38" s="128" t="s">
        <v>195</v>
      </c>
      <c r="H38" s="128" t="s">
        <v>196</v>
      </c>
      <c r="I38" s="128"/>
      <c r="J38" s="132">
        <v>5011</v>
      </c>
      <c r="K38" s="128" t="s">
        <v>197</v>
      </c>
      <c r="L38" s="128" t="s">
        <v>51</v>
      </c>
      <c r="M38" s="128" t="s">
        <v>22</v>
      </c>
      <c r="N38" s="132">
        <v>55155</v>
      </c>
      <c r="O38" s="160" t="s">
        <v>1395</v>
      </c>
      <c r="P38" s="126"/>
      <c r="Q38" s="126"/>
      <c r="R38" s="128"/>
      <c r="S38" s="136"/>
      <c r="T38" s="136"/>
      <c r="U38" s="136"/>
      <c r="V38" s="136"/>
      <c r="W38" s="132"/>
      <c r="X38" s="132"/>
      <c r="Y38" s="132"/>
      <c r="Z38" s="132"/>
      <c r="AA38" s="132"/>
      <c r="AB38" s="133"/>
      <c r="AC38" s="132"/>
      <c r="AD38" s="132"/>
      <c r="AE38" s="132"/>
      <c r="AF38" s="134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</row>
    <row r="39" spans="1:53" s="135" customFormat="1" x14ac:dyDescent="0.3">
      <c r="A39" s="129" t="s">
        <v>198</v>
      </c>
      <c r="B39" s="128" t="s">
        <v>199</v>
      </c>
      <c r="C39" s="130"/>
      <c r="D39" s="128" t="s">
        <v>16</v>
      </c>
      <c r="E39" s="131" t="s">
        <v>200</v>
      </c>
      <c r="F39" s="132">
        <v>935</v>
      </c>
      <c r="G39" s="128" t="s">
        <v>201</v>
      </c>
      <c r="H39" s="128" t="s">
        <v>98</v>
      </c>
      <c r="I39" s="128"/>
      <c r="J39" s="132">
        <v>5352</v>
      </c>
      <c r="K39" s="128" t="s">
        <v>99</v>
      </c>
      <c r="L39" s="128" t="s">
        <v>100</v>
      </c>
      <c r="M39" s="128" t="s">
        <v>22</v>
      </c>
      <c r="N39" s="132">
        <v>55426</v>
      </c>
      <c r="O39" s="126"/>
      <c r="P39" s="126"/>
      <c r="Q39" s="126"/>
      <c r="R39" s="128"/>
      <c r="S39" s="133"/>
      <c r="T39" s="133"/>
      <c r="U39" s="133"/>
      <c r="V39" s="133"/>
      <c r="W39" s="132"/>
      <c r="X39" s="132"/>
      <c r="Y39" s="132"/>
      <c r="Z39" s="132"/>
      <c r="AA39" s="132"/>
      <c r="AB39" s="133"/>
      <c r="AC39" s="132"/>
      <c r="AD39" s="132"/>
      <c r="AE39" s="132"/>
      <c r="AF39" s="159"/>
      <c r="AG39" s="128"/>
      <c r="AH39" s="128"/>
      <c r="AI39" s="128"/>
      <c r="AJ39" s="128"/>
      <c r="AK39" s="128"/>
    </row>
    <row r="40" spans="1:53" s="135" customFormat="1" x14ac:dyDescent="0.3">
      <c r="A40" s="129" t="s">
        <v>202</v>
      </c>
      <c r="B40" s="128" t="s">
        <v>203</v>
      </c>
      <c r="C40" s="130"/>
      <c r="D40" s="128" t="s">
        <v>25</v>
      </c>
      <c r="E40" s="131" t="s">
        <v>204</v>
      </c>
      <c r="F40" s="132">
        <v>1411</v>
      </c>
      <c r="G40" s="128" t="s">
        <v>205</v>
      </c>
      <c r="H40" s="128" t="s">
        <v>206</v>
      </c>
      <c r="I40" s="128"/>
      <c r="J40" s="132">
        <v>5087</v>
      </c>
      <c r="K40" s="128" t="s">
        <v>207</v>
      </c>
      <c r="L40" s="147" t="s">
        <v>100</v>
      </c>
      <c r="M40" s="128" t="s">
        <v>22</v>
      </c>
      <c r="N40" s="132">
        <v>55438</v>
      </c>
      <c r="O40" s="160" t="s">
        <v>1395</v>
      </c>
      <c r="P40" s="126"/>
      <c r="Q40" s="126"/>
      <c r="R40" s="128"/>
      <c r="S40" s="133"/>
      <c r="T40" s="136"/>
      <c r="U40" s="136"/>
      <c r="V40" s="136"/>
      <c r="W40" s="132"/>
      <c r="X40" s="132"/>
      <c r="Y40" s="132"/>
      <c r="Z40" s="132"/>
      <c r="AA40" s="132"/>
      <c r="AB40" s="133"/>
      <c r="AC40" s="132"/>
      <c r="AD40" s="132"/>
      <c r="AE40" s="132"/>
      <c r="AF40" s="134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</row>
    <row r="41" spans="1:53" s="135" customFormat="1" x14ac:dyDescent="0.3">
      <c r="A41" s="129" t="s">
        <v>208</v>
      </c>
      <c r="B41" s="128" t="s">
        <v>84</v>
      </c>
      <c r="C41" s="130"/>
      <c r="D41" s="128" t="s">
        <v>16</v>
      </c>
      <c r="E41" s="131" t="s">
        <v>209</v>
      </c>
      <c r="F41" s="132">
        <v>623</v>
      </c>
      <c r="G41" s="128" t="s">
        <v>210</v>
      </c>
      <c r="H41" s="128" t="s">
        <v>211</v>
      </c>
      <c r="I41" s="128"/>
      <c r="J41" s="132">
        <v>5134</v>
      </c>
      <c r="K41" s="128" t="s">
        <v>212</v>
      </c>
      <c r="L41" s="128" t="s">
        <v>136</v>
      </c>
      <c r="M41" s="128" t="s">
        <v>22</v>
      </c>
      <c r="N41" s="132">
        <v>55439</v>
      </c>
      <c r="O41" s="126"/>
      <c r="P41" s="165"/>
      <c r="Q41" s="165"/>
      <c r="R41" s="128"/>
      <c r="S41" s="166"/>
      <c r="T41" s="166"/>
      <c r="U41" s="166"/>
      <c r="V41" s="166"/>
      <c r="W41" s="128"/>
      <c r="X41" s="128"/>
      <c r="Y41" s="128"/>
      <c r="Z41" s="128"/>
      <c r="AA41" s="128"/>
      <c r="AB41" s="167"/>
      <c r="AC41" s="128"/>
      <c r="AD41" s="128"/>
      <c r="AE41" s="128"/>
      <c r="AF41" s="134"/>
      <c r="AG41" s="128"/>
      <c r="AH41" s="128"/>
      <c r="AI41" s="128"/>
      <c r="AJ41" s="128"/>
      <c r="AK41" s="128"/>
    </row>
    <row r="42" spans="1:53" x14ac:dyDescent="0.3">
      <c r="A42" s="129" t="s">
        <v>213</v>
      </c>
      <c r="B42" s="128" t="s">
        <v>214</v>
      </c>
      <c r="D42" s="128" t="s">
        <v>16</v>
      </c>
      <c r="E42" s="131" t="s">
        <v>215</v>
      </c>
      <c r="F42" s="128">
        <v>815</v>
      </c>
      <c r="G42" s="128" t="s">
        <v>216</v>
      </c>
      <c r="H42" s="128" t="s">
        <v>42</v>
      </c>
      <c r="J42" s="128">
        <v>5118</v>
      </c>
      <c r="K42" s="128" t="s">
        <v>43</v>
      </c>
      <c r="L42" s="128" t="s">
        <v>44</v>
      </c>
      <c r="M42" s="128" t="s">
        <v>45</v>
      </c>
      <c r="N42" s="132">
        <v>35216</v>
      </c>
      <c r="O42" s="165"/>
      <c r="P42" s="126"/>
      <c r="AF42" s="134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</row>
    <row r="43" spans="1:53" s="135" customFormat="1" x14ac:dyDescent="0.3">
      <c r="A43" s="129" t="s">
        <v>217</v>
      </c>
      <c r="B43" s="128" t="s">
        <v>218</v>
      </c>
      <c r="C43" s="130"/>
      <c r="D43" s="128" t="s">
        <v>16</v>
      </c>
      <c r="E43" s="131" t="s">
        <v>219</v>
      </c>
      <c r="F43" s="132">
        <v>1080</v>
      </c>
      <c r="G43" s="128" t="s">
        <v>220</v>
      </c>
      <c r="H43" s="128" t="s">
        <v>71</v>
      </c>
      <c r="I43" s="128"/>
      <c r="J43" s="132">
        <v>5082</v>
      </c>
      <c r="K43" s="128" t="s">
        <v>72</v>
      </c>
      <c r="L43" s="128" t="s">
        <v>73</v>
      </c>
      <c r="M43" s="128" t="s">
        <v>22</v>
      </c>
      <c r="N43" s="132">
        <v>55435</v>
      </c>
      <c r="O43" s="126"/>
      <c r="P43" s="126"/>
      <c r="Q43" s="126"/>
      <c r="R43" s="128"/>
      <c r="S43" s="133"/>
      <c r="T43" s="133"/>
      <c r="U43" s="133"/>
      <c r="V43" s="133"/>
      <c r="W43" s="132"/>
      <c r="X43" s="132"/>
      <c r="Y43" s="132"/>
      <c r="Z43" s="132"/>
      <c r="AA43" s="132"/>
      <c r="AB43" s="133"/>
      <c r="AC43" s="132"/>
      <c r="AD43" s="132"/>
      <c r="AE43" s="132"/>
      <c r="AF43" s="134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</row>
    <row r="44" spans="1:53" s="135" customFormat="1" x14ac:dyDescent="0.3">
      <c r="A44" s="129" t="s">
        <v>221</v>
      </c>
      <c r="B44" s="128" t="s">
        <v>214</v>
      </c>
      <c r="C44" s="130"/>
      <c r="D44" s="128" t="s">
        <v>16</v>
      </c>
      <c r="E44" s="131" t="s">
        <v>2116</v>
      </c>
      <c r="F44" s="132">
        <v>1061</v>
      </c>
      <c r="G44" s="137" t="s">
        <v>2117</v>
      </c>
      <c r="H44" s="128" t="s">
        <v>98</v>
      </c>
      <c r="I44" s="128"/>
      <c r="J44" s="132">
        <v>5382</v>
      </c>
      <c r="K44" s="153" t="s">
        <v>99</v>
      </c>
      <c r="L44" s="128" t="s">
        <v>100</v>
      </c>
      <c r="M44" s="128" t="s">
        <v>22</v>
      </c>
      <c r="N44" s="132">
        <v>55426</v>
      </c>
      <c r="O44" s="126"/>
      <c r="P44" s="126"/>
      <c r="Q44" s="126"/>
      <c r="R44" s="128"/>
      <c r="S44" s="136"/>
      <c r="T44" s="136"/>
      <c r="U44" s="136"/>
      <c r="V44" s="136"/>
      <c r="W44" s="132"/>
      <c r="X44" s="132"/>
      <c r="Y44" s="132"/>
      <c r="Z44" s="132"/>
      <c r="AA44" s="132"/>
      <c r="AB44" s="133"/>
      <c r="AC44" s="132"/>
      <c r="AD44" s="132"/>
      <c r="AE44" s="132"/>
      <c r="AF44" s="134"/>
      <c r="AG44" s="128"/>
      <c r="AH44" s="128"/>
      <c r="AI44" s="128"/>
      <c r="AJ44" s="128"/>
      <c r="AK44" s="128"/>
    </row>
    <row r="45" spans="1:53" s="135" customFormat="1" x14ac:dyDescent="0.3">
      <c r="A45" s="129" t="s">
        <v>222</v>
      </c>
      <c r="B45" s="128" t="s">
        <v>223</v>
      </c>
      <c r="C45" s="130"/>
      <c r="D45" s="128" t="s">
        <v>16</v>
      </c>
      <c r="E45" s="131" t="s">
        <v>224</v>
      </c>
      <c r="F45" s="132">
        <v>813</v>
      </c>
      <c r="G45" s="128" t="s">
        <v>225</v>
      </c>
      <c r="H45" s="128" t="s">
        <v>98</v>
      </c>
      <c r="I45" s="128"/>
      <c r="J45" s="132">
        <v>5352</v>
      </c>
      <c r="K45" s="153" t="s">
        <v>99</v>
      </c>
      <c r="L45" s="147" t="s">
        <v>100</v>
      </c>
      <c r="M45" s="147" t="s">
        <v>22</v>
      </c>
      <c r="N45" s="147">
        <v>55426</v>
      </c>
      <c r="O45" s="126"/>
      <c r="P45" s="126"/>
      <c r="Q45" s="126"/>
      <c r="R45" s="128"/>
      <c r="S45" s="136"/>
      <c r="T45" s="136"/>
      <c r="U45" s="136"/>
      <c r="V45" s="136"/>
      <c r="W45" s="132"/>
      <c r="X45" s="132"/>
      <c r="Y45" s="132"/>
      <c r="Z45" s="132"/>
      <c r="AA45" s="132"/>
      <c r="AB45" s="133"/>
      <c r="AC45" s="132"/>
      <c r="AD45" s="132"/>
      <c r="AE45" s="132"/>
      <c r="AF45" s="134"/>
      <c r="AG45" s="128"/>
      <c r="AH45" s="128"/>
      <c r="AI45" s="128"/>
      <c r="AJ45" s="128"/>
      <c r="AK45" s="128"/>
    </row>
    <row r="46" spans="1:53" s="135" customFormat="1" x14ac:dyDescent="0.3">
      <c r="A46" s="129" t="s">
        <v>226</v>
      </c>
      <c r="B46" s="128" t="s">
        <v>227</v>
      </c>
      <c r="C46" s="130"/>
      <c r="D46" s="128" t="s">
        <v>16</v>
      </c>
      <c r="E46" s="131" t="s">
        <v>1969</v>
      </c>
      <c r="F46" s="132">
        <v>224</v>
      </c>
      <c r="G46" s="128" t="s">
        <v>228</v>
      </c>
      <c r="H46" s="128" t="s">
        <v>172</v>
      </c>
      <c r="I46" s="128"/>
      <c r="J46" s="132">
        <v>5002</v>
      </c>
      <c r="K46" s="128" t="s">
        <v>173</v>
      </c>
      <c r="L46" s="128" t="s">
        <v>100</v>
      </c>
      <c r="M46" s="128" t="s">
        <v>22</v>
      </c>
      <c r="N46" s="132">
        <v>55413</v>
      </c>
      <c r="O46" s="126"/>
      <c r="P46" s="126"/>
      <c r="Q46" s="126"/>
      <c r="R46" s="128"/>
      <c r="S46" s="136"/>
      <c r="T46" s="136"/>
      <c r="U46" s="136"/>
      <c r="V46" s="136"/>
      <c r="W46" s="132"/>
      <c r="X46" s="132"/>
      <c r="Y46" s="132"/>
      <c r="Z46" s="132"/>
      <c r="AA46" s="132"/>
      <c r="AB46" s="133"/>
      <c r="AC46" s="132"/>
      <c r="AD46" s="132"/>
      <c r="AE46" s="132"/>
      <c r="AF46" s="168"/>
      <c r="AG46" s="150"/>
      <c r="AH46" s="150"/>
      <c r="AI46" s="150"/>
      <c r="AJ46" s="150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</row>
    <row r="47" spans="1:53" s="148" customFormat="1" x14ac:dyDescent="0.3">
      <c r="A47" s="169" t="s">
        <v>2007</v>
      </c>
      <c r="B47" s="148" t="s">
        <v>437</v>
      </c>
      <c r="C47" s="170" t="s">
        <v>32</v>
      </c>
      <c r="D47" s="148" t="s">
        <v>16</v>
      </c>
      <c r="E47" s="142" t="s">
        <v>2008</v>
      </c>
      <c r="F47" s="171">
        <v>4995</v>
      </c>
      <c r="G47" s="148" t="s">
        <v>116</v>
      </c>
      <c r="H47" s="148" t="s">
        <v>117</v>
      </c>
      <c r="I47" s="148" t="s">
        <v>1134</v>
      </c>
      <c r="J47" s="171">
        <v>5206</v>
      </c>
      <c r="K47" s="148" t="s">
        <v>118</v>
      </c>
      <c r="L47" s="148" t="s">
        <v>119</v>
      </c>
      <c r="M47" s="148" t="s">
        <v>22</v>
      </c>
      <c r="N47" s="171">
        <v>55430</v>
      </c>
      <c r="O47" s="172"/>
      <c r="P47" s="172"/>
      <c r="Q47" s="172"/>
      <c r="S47" s="173"/>
      <c r="T47" s="173"/>
      <c r="U47" s="173"/>
      <c r="V47" s="173"/>
      <c r="W47" s="171"/>
      <c r="X47" s="171"/>
      <c r="Y47" s="171"/>
      <c r="Z47" s="171"/>
      <c r="AA47" s="171"/>
      <c r="AB47" s="174"/>
      <c r="AC47" s="171"/>
      <c r="AD47" s="171"/>
      <c r="AE47" s="171"/>
      <c r="AF47" s="175"/>
    </row>
    <row r="48" spans="1:53" s="135" customFormat="1" x14ac:dyDescent="0.3">
      <c r="A48" s="129" t="s">
        <v>229</v>
      </c>
      <c r="B48" s="128" t="s">
        <v>133</v>
      </c>
      <c r="C48" s="130"/>
      <c r="D48" s="128" t="s">
        <v>16</v>
      </c>
      <c r="E48" s="131" t="s">
        <v>230</v>
      </c>
      <c r="F48" s="132">
        <v>927</v>
      </c>
      <c r="G48" s="128" t="s">
        <v>231</v>
      </c>
      <c r="H48" s="128" t="s">
        <v>232</v>
      </c>
      <c r="I48" s="128"/>
      <c r="J48" s="132">
        <v>5003</v>
      </c>
      <c r="K48" s="128" t="s">
        <v>233</v>
      </c>
      <c r="L48" s="128" t="s">
        <v>234</v>
      </c>
      <c r="M48" s="128" t="s">
        <v>22</v>
      </c>
      <c r="N48" s="132">
        <v>55082</v>
      </c>
      <c r="O48" s="126"/>
      <c r="P48" s="126"/>
      <c r="Q48" s="126"/>
      <c r="R48" s="128"/>
      <c r="S48" s="133"/>
      <c r="T48" s="133"/>
      <c r="U48" s="133"/>
      <c r="V48" s="133"/>
      <c r="W48" s="132"/>
      <c r="X48" s="132"/>
      <c r="Y48" s="132"/>
      <c r="Z48" s="132"/>
      <c r="AA48" s="132"/>
      <c r="AB48" s="133"/>
      <c r="AC48" s="132"/>
      <c r="AD48" s="132"/>
      <c r="AE48" s="132"/>
      <c r="AF48" s="134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</row>
    <row r="49" spans="1:53" s="135" customFormat="1" x14ac:dyDescent="0.3">
      <c r="A49" s="129" t="s">
        <v>2113</v>
      </c>
      <c r="B49" s="128" t="s">
        <v>1774</v>
      </c>
      <c r="C49" s="130" t="s">
        <v>32</v>
      </c>
      <c r="D49" s="128" t="s">
        <v>16</v>
      </c>
      <c r="E49" s="131" t="s">
        <v>2114</v>
      </c>
      <c r="F49" s="132">
        <v>2568</v>
      </c>
      <c r="G49" s="137" t="s">
        <v>2066</v>
      </c>
      <c r="H49" s="137" t="s">
        <v>417</v>
      </c>
      <c r="I49" s="128" t="s">
        <v>2115</v>
      </c>
      <c r="J49" s="132">
        <v>5250</v>
      </c>
      <c r="K49" s="128" t="s">
        <v>418</v>
      </c>
      <c r="L49" s="128" t="s">
        <v>702</v>
      </c>
      <c r="M49" s="128" t="s">
        <v>22</v>
      </c>
      <c r="N49" s="132">
        <v>55118</v>
      </c>
      <c r="O49" s="126"/>
      <c r="P49" s="126"/>
      <c r="Q49" s="126"/>
      <c r="R49" s="128"/>
      <c r="S49" s="133"/>
      <c r="T49" s="133"/>
      <c r="U49" s="133"/>
      <c r="V49" s="133"/>
      <c r="W49" s="132"/>
      <c r="X49" s="132"/>
      <c r="Y49" s="132"/>
      <c r="Z49" s="132"/>
      <c r="AA49" s="132"/>
      <c r="AB49" s="133"/>
      <c r="AC49" s="132"/>
      <c r="AD49" s="132"/>
      <c r="AE49" s="132"/>
      <c r="AF49" s="134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</row>
    <row r="50" spans="1:53" s="135" customFormat="1" x14ac:dyDescent="0.3">
      <c r="A50" s="129" t="s">
        <v>235</v>
      </c>
      <c r="B50" s="128" t="s">
        <v>236</v>
      </c>
      <c r="C50" s="130"/>
      <c r="D50" s="128" t="s">
        <v>16</v>
      </c>
      <c r="E50" s="131" t="s">
        <v>237</v>
      </c>
      <c r="F50" s="132">
        <v>9063</v>
      </c>
      <c r="G50" s="128" t="s">
        <v>238</v>
      </c>
      <c r="H50" s="128" t="s">
        <v>172</v>
      </c>
      <c r="I50" s="128"/>
      <c r="J50" s="132">
        <v>5002</v>
      </c>
      <c r="K50" s="128" t="s">
        <v>173</v>
      </c>
      <c r="L50" s="147" t="s">
        <v>100</v>
      </c>
      <c r="M50" s="147" t="s">
        <v>22</v>
      </c>
      <c r="N50" s="132">
        <v>55413</v>
      </c>
      <c r="O50" s="126"/>
      <c r="P50" s="126"/>
      <c r="Q50" s="126"/>
      <c r="R50" s="128"/>
      <c r="S50" s="133"/>
      <c r="T50" s="133"/>
      <c r="U50" s="133"/>
      <c r="V50" s="133"/>
      <c r="W50" s="132"/>
      <c r="X50" s="132"/>
      <c r="Y50" s="132"/>
      <c r="Z50" s="132"/>
      <c r="AA50" s="132"/>
      <c r="AB50" s="133"/>
      <c r="AC50" s="132"/>
      <c r="AD50" s="132"/>
      <c r="AE50" s="132"/>
      <c r="AF50" s="159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</row>
    <row r="51" spans="1:53" s="135" customFormat="1" x14ac:dyDescent="0.3">
      <c r="A51" s="129" t="s">
        <v>240</v>
      </c>
      <c r="B51" s="128" t="s">
        <v>241</v>
      </c>
      <c r="C51" s="130"/>
      <c r="D51" s="128" t="s">
        <v>16</v>
      </c>
      <c r="E51" s="131" t="s">
        <v>242</v>
      </c>
      <c r="F51" s="132">
        <v>683</v>
      </c>
      <c r="G51" s="128" t="s">
        <v>243</v>
      </c>
      <c r="H51" s="128" t="s">
        <v>71</v>
      </c>
      <c r="I51" s="128"/>
      <c r="J51" s="132">
        <v>5082</v>
      </c>
      <c r="K51" s="128" t="s">
        <v>72</v>
      </c>
      <c r="L51" s="128" t="s">
        <v>73</v>
      </c>
      <c r="M51" s="128" t="s">
        <v>22</v>
      </c>
      <c r="N51" s="132">
        <v>55345</v>
      </c>
      <c r="O51" s="126"/>
      <c r="P51" s="126"/>
      <c r="Q51" s="126"/>
      <c r="R51" s="128"/>
      <c r="S51" s="136"/>
      <c r="T51" s="136"/>
      <c r="U51" s="136"/>
      <c r="V51" s="136"/>
      <c r="W51" s="132"/>
      <c r="X51" s="132"/>
      <c r="Y51" s="132"/>
      <c r="Z51" s="132"/>
      <c r="AA51" s="132"/>
      <c r="AB51" s="133"/>
      <c r="AC51" s="132"/>
      <c r="AD51" s="132"/>
      <c r="AE51" s="132"/>
      <c r="AF51" s="134"/>
      <c r="AG51" s="128"/>
      <c r="AH51" s="128"/>
      <c r="AI51" s="128"/>
      <c r="AJ51" s="128"/>
      <c r="AK51" s="128"/>
    </row>
    <row r="52" spans="1:53" s="135" customFormat="1" x14ac:dyDescent="0.3">
      <c r="A52" s="129" t="s">
        <v>244</v>
      </c>
      <c r="B52" s="128" t="s">
        <v>245</v>
      </c>
      <c r="C52" s="130"/>
      <c r="D52" s="128" t="s">
        <v>25</v>
      </c>
      <c r="E52" s="131" t="s">
        <v>1970</v>
      </c>
      <c r="F52" s="132">
        <v>994</v>
      </c>
      <c r="G52" s="128" t="s">
        <v>246</v>
      </c>
      <c r="H52" s="128" t="s">
        <v>247</v>
      </c>
      <c r="I52" s="128"/>
      <c r="J52" s="132">
        <v>5186</v>
      </c>
      <c r="K52" s="128" t="s">
        <v>248</v>
      </c>
      <c r="L52" s="128" t="s">
        <v>51</v>
      </c>
      <c r="M52" s="128" t="s">
        <v>22</v>
      </c>
      <c r="N52" s="132">
        <v>55115</v>
      </c>
      <c r="O52" s="126"/>
      <c r="P52" s="126"/>
      <c r="Q52" s="126"/>
      <c r="R52" s="128"/>
      <c r="S52" s="133"/>
      <c r="T52" s="133"/>
      <c r="U52" s="133"/>
      <c r="V52" s="133"/>
      <c r="W52" s="132"/>
      <c r="X52" s="132"/>
      <c r="Y52" s="132"/>
      <c r="Z52" s="132"/>
      <c r="AA52" s="132"/>
      <c r="AB52" s="133"/>
      <c r="AC52" s="132"/>
      <c r="AD52" s="132"/>
      <c r="AE52" s="132"/>
      <c r="AF52" s="134"/>
      <c r="AG52" s="128"/>
      <c r="AH52" s="128"/>
      <c r="AI52" s="128"/>
      <c r="AJ52" s="128"/>
      <c r="AK52" s="128"/>
    </row>
    <row r="53" spans="1:53" s="148" customFormat="1" x14ac:dyDescent="0.3">
      <c r="A53" s="129" t="s">
        <v>249</v>
      </c>
      <c r="B53" s="128" t="s">
        <v>250</v>
      </c>
      <c r="C53" s="130"/>
      <c r="D53" s="128" t="s">
        <v>16</v>
      </c>
      <c r="E53" s="157" t="s">
        <v>2147</v>
      </c>
      <c r="F53" s="132">
        <v>1082</v>
      </c>
      <c r="G53" s="128" t="s">
        <v>251</v>
      </c>
      <c r="H53" s="128" t="s">
        <v>172</v>
      </c>
      <c r="I53" s="128"/>
      <c r="J53" s="132">
        <v>5002</v>
      </c>
      <c r="K53" s="128" t="s">
        <v>173</v>
      </c>
      <c r="L53" s="128" t="s">
        <v>100</v>
      </c>
      <c r="M53" s="128" t="s">
        <v>22</v>
      </c>
      <c r="N53" s="132">
        <v>55413</v>
      </c>
      <c r="O53" s="126"/>
      <c r="P53" s="172"/>
      <c r="Q53" s="172"/>
      <c r="S53" s="174"/>
      <c r="T53" s="174"/>
      <c r="U53" s="174"/>
      <c r="V53" s="174"/>
      <c r="W53" s="171"/>
      <c r="X53" s="171"/>
      <c r="Y53" s="171"/>
      <c r="Z53" s="171"/>
      <c r="AA53" s="171"/>
      <c r="AB53" s="174"/>
      <c r="AC53" s="171"/>
      <c r="AD53" s="171"/>
      <c r="AE53" s="171"/>
      <c r="AF53" s="175"/>
    </row>
    <row r="54" spans="1:53" x14ac:dyDescent="0.3">
      <c r="A54" s="169" t="s">
        <v>2079</v>
      </c>
      <c r="B54" s="148" t="s">
        <v>214</v>
      </c>
      <c r="C54" s="170" t="s">
        <v>32</v>
      </c>
      <c r="D54" s="148" t="s">
        <v>16</v>
      </c>
      <c r="E54" s="142" t="s">
        <v>2080</v>
      </c>
      <c r="F54" s="171">
        <v>5042</v>
      </c>
      <c r="G54" s="148" t="s">
        <v>41</v>
      </c>
      <c r="H54" s="148" t="s">
        <v>42</v>
      </c>
      <c r="I54" s="148" t="s">
        <v>1696</v>
      </c>
      <c r="J54" s="171">
        <v>5118</v>
      </c>
      <c r="K54" s="148" t="s">
        <v>43</v>
      </c>
      <c r="L54" s="148" t="s">
        <v>44</v>
      </c>
      <c r="M54" s="148" t="s">
        <v>45</v>
      </c>
      <c r="N54" s="171">
        <v>35216</v>
      </c>
      <c r="O54" s="172"/>
      <c r="P54" s="126"/>
      <c r="S54" s="136"/>
      <c r="T54" s="136"/>
      <c r="U54" s="136"/>
      <c r="V54" s="136"/>
      <c r="AF54" s="134"/>
    </row>
    <row r="55" spans="1:53" s="148" customFormat="1" x14ac:dyDescent="0.3">
      <c r="A55" s="129" t="s">
        <v>252</v>
      </c>
      <c r="B55" s="128" t="s">
        <v>253</v>
      </c>
      <c r="C55" s="130"/>
      <c r="D55" s="128" t="s">
        <v>16</v>
      </c>
      <c r="E55" s="131" t="s">
        <v>254</v>
      </c>
      <c r="F55" s="132">
        <v>494</v>
      </c>
      <c r="G55" s="128" t="s">
        <v>255</v>
      </c>
      <c r="H55" s="128" t="s">
        <v>71</v>
      </c>
      <c r="I55" s="128"/>
      <c r="J55" s="132">
        <v>5082</v>
      </c>
      <c r="K55" s="128" t="s">
        <v>72</v>
      </c>
      <c r="L55" s="128" t="s">
        <v>73</v>
      </c>
      <c r="M55" s="128" t="s">
        <v>22</v>
      </c>
      <c r="N55" s="132">
        <v>55345</v>
      </c>
      <c r="O55" s="126"/>
      <c r="P55" s="172"/>
      <c r="Q55" s="172"/>
      <c r="S55" s="173"/>
      <c r="T55" s="173"/>
      <c r="U55" s="173"/>
      <c r="V55" s="173"/>
      <c r="W55" s="171"/>
      <c r="X55" s="171"/>
      <c r="Y55" s="171"/>
      <c r="Z55" s="171"/>
      <c r="AA55" s="171"/>
      <c r="AB55" s="174"/>
      <c r="AC55" s="171"/>
      <c r="AD55" s="171"/>
      <c r="AE55" s="171"/>
      <c r="AF55" s="175"/>
    </row>
    <row r="56" spans="1:53" s="135" customFormat="1" x14ac:dyDescent="0.3">
      <c r="A56" s="169" t="s">
        <v>256</v>
      </c>
      <c r="B56" s="148" t="s">
        <v>257</v>
      </c>
      <c r="C56" s="170"/>
      <c r="D56" s="148" t="s">
        <v>16</v>
      </c>
      <c r="E56" s="142" t="s">
        <v>2016</v>
      </c>
      <c r="F56" s="171">
        <v>919</v>
      </c>
      <c r="G56" s="148" t="s">
        <v>2019</v>
      </c>
      <c r="H56" s="148" t="s">
        <v>196</v>
      </c>
      <c r="I56" s="148"/>
      <c r="J56" s="171">
        <v>5011</v>
      </c>
      <c r="K56" s="148" t="s">
        <v>197</v>
      </c>
      <c r="L56" s="148" t="s">
        <v>37</v>
      </c>
      <c r="M56" s="148" t="s">
        <v>22</v>
      </c>
      <c r="N56" s="171">
        <v>55155</v>
      </c>
      <c r="O56" s="176" t="s">
        <v>1395</v>
      </c>
      <c r="P56" s="126"/>
      <c r="Q56" s="126"/>
      <c r="R56" s="128"/>
      <c r="S56" s="136"/>
      <c r="T56" s="136"/>
      <c r="U56" s="136"/>
      <c r="V56" s="136"/>
      <c r="W56" s="132"/>
      <c r="X56" s="132"/>
      <c r="Y56" s="132"/>
      <c r="Z56" s="132"/>
      <c r="AA56" s="132"/>
      <c r="AB56" s="133"/>
      <c r="AC56" s="132"/>
      <c r="AD56" s="155"/>
      <c r="AE56" s="155"/>
      <c r="AF56" s="159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</row>
    <row r="57" spans="1:53" s="135" customFormat="1" x14ac:dyDescent="0.3">
      <c r="A57" s="129" t="s">
        <v>258</v>
      </c>
      <c r="B57" s="128" t="s">
        <v>259</v>
      </c>
      <c r="C57" s="130"/>
      <c r="D57" s="128" t="s">
        <v>16</v>
      </c>
      <c r="E57" s="131" t="s">
        <v>260</v>
      </c>
      <c r="F57" s="132">
        <v>641</v>
      </c>
      <c r="G57" s="128" t="s">
        <v>261</v>
      </c>
      <c r="H57" s="128" t="s">
        <v>71</v>
      </c>
      <c r="I57" s="128"/>
      <c r="J57" s="132">
        <v>5082</v>
      </c>
      <c r="K57" s="128" t="s">
        <v>72</v>
      </c>
      <c r="L57" s="128" t="s">
        <v>73</v>
      </c>
      <c r="M57" s="128" t="s">
        <v>22</v>
      </c>
      <c r="N57" s="132">
        <v>55345</v>
      </c>
      <c r="O57" s="126"/>
      <c r="P57" s="126"/>
      <c r="Q57" s="126"/>
      <c r="R57" s="128"/>
      <c r="S57" s="136"/>
      <c r="T57" s="136"/>
      <c r="U57" s="136"/>
      <c r="V57" s="136"/>
      <c r="W57" s="132"/>
      <c r="X57" s="132"/>
      <c r="Y57" s="132"/>
      <c r="Z57" s="132"/>
      <c r="AA57" s="132"/>
      <c r="AB57" s="133"/>
      <c r="AC57" s="132"/>
      <c r="AD57" s="155"/>
      <c r="AE57" s="155"/>
      <c r="AF57" s="134"/>
      <c r="AG57" s="128"/>
      <c r="AH57" s="128"/>
      <c r="AI57" s="128"/>
      <c r="AJ57" s="128"/>
      <c r="AK57" s="128"/>
    </row>
    <row r="58" spans="1:53" x14ac:dyDescent="0.3">
      <c r="A58" s="129" t="s">
        <v>262</v>
      </c>
      <c r="B58" s="128" t="s">
        <v>263</v>
      </c>
      <c r="D58" s="128" t="s">
        <v>16</v>
      </c>
      <c r="E58" s="162" t="s">
        <v>264</v>
      </c>
      <c r="F58" s="132">
        <v>442</v>
      </c>
      <c r="G58" s="128" t="s">
        <v>265</v>
      </c>
      <c r="H58" s="128" t="s">
        <v>266</v>
      </c>
      <c r="J58" s="132">
        <v>5243</v>
      </c>
      <c r="K58" s="128" t="s">
        <v>267</v>
      </c>
      <c r="L58" s="128" t="s">
        <v>57</v>
      </c>
      <c r="M58" s="128" t="s">
        <v>22</v>
      </c>
      <c r="N58" s="132">
        <v>55127</v>
      </c>
      <c r="P58" s="126"/>
      <c r="S58" s="136"/>
      <c r="T58" s="136"/>
      <c r="U58" s="136"/>
      <c r="V58" s="136"/>
      <c r="AF58" s="134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</row>
    <row r="59" spans="1:53" s="135" customFormat="1" x14ac:dyDescent="0.3">
      <c r="A59" s="129" t="s">
        <v>268</v>
      </c>
      <c r="B59" s="128" t="s">
        <v>259</v>
      </c>
      <c r="C59" s="130"/>
      <c r="D59" s="128" t="s">
        <v>16</v>
      </c>
      <c r="E59" s="131" t="s">
        <v>269</v>
      </c>
      <c r="F59" s="132">
        <v>892</v>
      </c>
      <c r="G59" s="128" t="s">
        <v>270</v>
      </c>
      <c r="H59" s="128" t="s">
        <v>1994</v>
      </c>
      <c r="I59" s="128"/>
      <c r="J59" s="132">
        <v>5105</v>
      </c>
      <c r="K59" s="128" t="s">
        <v>272</v>
      </c>
      <c r="L59" s="128" t="s">
        <v>80</v>
      </c>
      <c r="M59" s="128" t="s">
        <v>81</v>
      </c>
      <c r="N59" s="132">
        <v>57109</v>
      </c>
      <c r="O59" s="126"/>
      <c r="P59" s="126"/>
      <c r="Q59" s="126"/>
      <c r="R59" s="128"/>
      <c r="S59" s="133"/>
      <c r="T59" s="133"/>
      <c r="U59" s="133"/>
      <c r="V59" s="133"/>
      <c r="W59" s="132"/>
      <c r="X59" s="132"/>
      <c r="Y59" s="132"/>
      <c r="Z59" s="132"/>
      <c r="AA59" s="132"/>
      <c r="AB59" s="133"/>
      <c r="AC59" s="132"/>
      <c r="AD59" s="132"/>
      <c r="AE59" s="132"/>
      <c r="AF59" s="134"/>
      <c r="AG59" s="128"/>
      <c r="AH59" s="128"/>
      <c r="AI59" s="128"/>
      <c r="AJ59" s="128"/>
      <c r="AK59" s="128"/>
    </row>
    <row r="60" spans="1:53" s="135" customFormat="1" x14ac:dyDescent="0.3">
      <c r="A60" s="129" t="s">
        <v>273</v>
      </c>
      <c r="B60" s="128" t="s">
        <v>274</v>
      </c>
      <c r="C60" s="130"/>
      <c r="D60" s="128" t="s">
        <v>16</v>
      </c>
      <c r="E60" s="131" t="s">
        <v>275</v>
      </c>
      <c r="F60" s="132">
        <v>1079</v>
      </c>
      <c r="G60" s="128" t="s">
        <v>276</v>
      </c>
      <c r="H60" s="128" t="s">
        <v>196</v>
      </c>
      <c r="I60" s="128"/>
      <c r="J60" s="132">
        <v>5011</v>
      </c>
      <c r="K60" s="128" t="s">
        <v>277</v>
      </c>
      <c r="L60" s="128" t="s">
        <v>37</v>
      </c>
      <c r="M60" s="128" t="s">
        <v>22</v>
      </c>
      <c r="N60" s="132">
        <v>55155</v>
      </c>
      <c r="O60" s="126"/>
      <c r="P60" s="126"/>
      <c r="Q60" s="126"/>
      <c r="R60" s="128"/>
      <c r="S60" s="133"/>
      <c r="T60" s="133"/>
      <c r="U60" s="133"/>
      <c r="V60" s="133"/>
      <c r="W60" s="132"/>
      <c r="X60" s="132"/>
      <c r="Y60" s="132"/>
      <c r="Z60" s="132"/>
      <c r="AA60" s="132"/>
      <c r="AB60" s="133"/>
      <c r="AC60" s="132"/>
      <c r="AD60" s="132"/>
      <c r="AE60" s="132"/>
      <c r="AF60" s="13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</row>
    <row r="61" spans="1:53" s="148" customFormat="1" x14ac:dyDescent="0.3">
      <c r="A61" s="129" t="s">
        <v>278</v>
      </c>
      <c r="B61" s="128" t="s">
        <v>279</v>
      </c>
      <c r="C61" s="130"/>
      <c r="D61" s="128" t="s">
        <v>25</v>
      </c>
      <c r="E61" s="131" t="s">
        <v>280</v>
      </c>
      <c r="F61" s="132">
        <v>8111</v>
      </c>
      <c r="G61" s="128" t="s">
        <v>281</v>
      </c>
      <c r="H61" s="128" t="s">
        <v>134</v>
      </c>
      <c r="I61" s="128"/>
      <c r="J61" s="132">
        <v>5159</v>
      </c>
      <c r="K61" s="128" t="s">
        <v>2038</v>
      </c>
      <c r="L61" s="128" t="s">
        <v>100</v>
      </c>
      <c r="M61" s="128" t="s">
        <v>22</v>
      </c>
      <c r="N61" s="132">
        <v>55458</v>
      </c>
      <c r="O61" s="126"/>
      <c r="P61" s="172"/>
      <c r="Q61" s="172"/>
      <c r="S61" s="174"/>
      <c r="T61" s="174"/>
      <c r="U61" s="174"/>
      <c r="V61" s="174"/>
      <c r="W61" s="171"/>
      <c r="X61" s="171"/>
      <c r="Y61" s="171"/>
      <c r="Z61" s="171"/>
      <c r="AA61" s="171"/>
      <c r="AB61" s="174"/>
      <c r="AC61" s="171"/>
      <c r="AD61" s="171"/>
      <c r="AE61" s="171"/>
      <c r="AF61" s="175"/>
    </row>
    <row r="62" spans="1:53" s="135" customFormat="1" x14ac:dyDescent="0.3">
      <c r="A62" s="169" t="s">
        <v>2082</v>
      </c>
      <c r="B62" s="148" t="s">
        <v>2074</v>
      </c>
      <c r="C62" s="170" t="s">
        <v>32</v>
      </c>
      <c r="D62" s="148" t="s">
        <v>16</v>
      </c>
      <c r="E62" s="142" t="s">
        <v>2075</v>
      </c>
      <c r="F62" s="171">
        <v>3736</v>
      </c>
      <c r="G62" s="148" t="s">
        <v>41</v>
      </c>
      <c r="H62" s="148" t="s">
        <v>42</v>
      </c>
      <c r="I62" s="148" t="s">
        <v>1696</v>
      </c>
      <c r="J62" s="171">
        <v>5118</v>
      </c>
      <c r="K62" s="148" t="s">
        <v>43</v>
      </c>
      <c r="L62" s="148" t="s">
        <v>44</v>
      </c>
      <c r="M62" s="148" t="s">
        <v>45</v>
      </c>
      <c r="N62" s="171">
        <v>35216</v>
      </c>
      <c r="O62" s="172"/>
      <c r="P62" s="126"/>
      <c r="Q62" s="126"/>
      <c r="R62" s="128"/>
      <c r="S62" s="133"/>
      <c r="T62" s="136"/>
      <c r="U62" s="136"/>
      <c r="V62" s="136"/>
      <c r="W62" s="132"/>
      <c r="X62" s="132"/>
      <c r="Y62" s="132"/>
      <c r="Z62" s="132"/>
      <c r="AA62" s="132"/>
      <c r="AB62" s="133"/>
      <c r="AC62" s="132"/>
      <c r="AD62" s="132"/>
      <c r="AE62" s="132"/>
      <c r="AF62" s="134"/>
      <c r="AG62" s="128"/>
      <c r="AH62" s="128"/>
      <c r="AI62" s="128"/>
      <c r="AJ62" s="128"/>
      <c r="AK62" s="128"/>
    </row>
    <row r="63" spans="1:53" s="135" customFormat="1" x14ac:dyDescent="0.3">
      <c r="A63" s="129" t="s">
        <v>282</v>
      </c>
      <c r="B63" s="128" t="s">
        <v>283</v>
      </c>
      <c r="C63" s="130"/>
      <c r="D63" s="128" t="s">
        <v>16</v>
      </c>
      <c r="E63" s="131" t="s">
        <v>284</v>
      </c>
      <c r="F63" s="132">
        <v>582</v>
      </c>
      <c r="G63" s="128" t="s">
        <v>285</v>
      </c>
      <c r="H63" s="128" t="s">
        <v>196</v>
      </c>
      <c r="I63" s="128"/>
      <c r="J63" s="132">
        <v>5011</v>
      </c>
      <c r="K63" s="128" t="s">
        <v>286</v>
      </c>
      <c r="L63" s="128" t="s">
        <v>37</v>
      </c>
      <c r="M63" s="128" t="s">
        <v>22</v>
      </c>
      <c r="N63" s="132">
        <v>22155</v>
      </c>
      <c r="O63" s="126"/>
      <c r="P63" s="126"/>
      <c r="Q63" s="126"/>
      <c r="R63" s="128"/>
      <c r="S63" s="136"/>
      <c r="T63" s="136"/>
      <c r="U63" s="136"/>
      <c r="V63" s="136"/>
      <c r="W63" s="132"/>
      <c r="X63" s="132"/>
      <c r="Y63" s="132"/>
      <c r="Z63" s="132"/>
      <c r="AA63" s="132"/>
      <c r="AB63" s="133"/>
      <c r="AC63" s="132"/>
      <c r="AD63" s="132"/>
      <c r="AE63" s="132"/>
      <c r="AF63" s="134"/>
      <c r="AG63" s="128"/>
      <c r="AH63" s="128"/>
      <c r="AI63" s="128"/>
      <c r="AJ63" s="128"/>
      <c r="AK63" s="128"/>
    </row>
    <row r="64" spans="1:53" s="135" customFormat="1" x14ac:dyDescent="0.3">
      <c r="A64" s="129" t="s">
        <v>287</v>
      </c>
      <c r="B64" s="128" t="s">
        <v>102</v>
      </c>
      <c r="C64" s="130"/>
      <c r="D64" s="128" t="s">
        <v>16</v>
      </c>
      <c r="E64" s="131" t="s">
        <v>2025</v>
      </c>
      <c r="F64" s="132">
        <v>158</v>
      </c>
      <c r="G64" s="128" t="s">
        <v>288</v>
      </c>
      <c r="H64" s="128" t="s">
        <v>289</v>
      </c>
      <c r="I64" s="128"/>
      <c r="J64" s="132">
        <v>5221</v>
      </c>
      <c r="K64" s="128" t="s">
        <v>2026</v>
      </c>
      <c r="L64" s="128" t="s">
        <v>2027</v>
      </c>
      <c r="M64" s="128" t="s">
        <v>22</v>
      </c>
      <c r="N64" s="132">
        <v>55771</v>
      </c>
      <c r="O64" s="126"/>
      <c r="P64" s="126"/>
      <c r="Q64" s="126"/>
      <c r="R64" s="128"/>
      <c r="S64" s="136"/>
      <c r="T64" s="136"/>
      <c r="U64" s="136"/>
      <c r="V64" s="136"/>
      <c r="W64" s="132"/>
      <c r="X64" s="132"/>
      <c r="Y64" s="132"/>
      <c r="Z64" s="132"/>
      <c r="AA64" s="132"/>
      <c r="AB64" s="133"/>
      <c r="AC64" s="132"/>
      <c r="AD64" s="132"/>
      <c r="AE64" s="132"/>
      <c r="AF64" s="134"/>
      <c r="AG64" s="128"/>
      <c r="AH64" s="128"/>
      <c r="AI64" s="128"/>
      <c r="AJ64" s="128"/>
      <c r="AK64" s="128"/>
    </row>
    <row r="65" spans="1:53" s="135" customFormat="1" x14ac:dyDescent="0.3">
      <c r="A65" s="129" t="s">
        <v>291</v>
      </c>
      <c r="B65" s="128" t="s">
        <v>292</v>
      </c>
      <c r="C65" s="130"/>
      <c r="D65" s="128" t="s">
        <v>25</v>
      </c>
      <c r="E65" s="131" t="s">
        <v>1968</v>
      </c>
      <c r="F65" s="132">
        <v>316</v>
      </c>
      <c r="G65" s="128" t="s">
        <v>293</v>
      </c>
      <c r="H65" s="128" t="s">
        <v>294</v>
      </c>
      <c r="I65" s="128"/>
      <c r="J65" s="132">
        <v>5013</v>
      </c>
      <c r="K65" s="128" t="s">
        <v>295</v>
      </c>
      <c r="L65" s="128" t="s">
        <v>296</v>
      </c>
      <c r="M65" s="128" t="s">
        <v>22</v>
      </c>
      <c r="N65" s="132">
        <v>55124</v>
      </c>
      <c r="O65" s="126"/>
      <c r="P65" s="126"/>
      <c r="Q65" s="126"/>
      <c r="R65" s="128"/>
      <c r="S65" s="136"/>
      <c r="T65" s="136"/>
      <c r="U65" s="136"/>
      <c r="V65" s="136"/>
      <c r="W65" s="132"/>
      <c r="X65" s="132"/>
      <c r="Y65" s="132"/>
      <c r="Z65" s="132"/>
      <c r="AA65" s="132"/>
      <c r="AB65" s="133"/>
      <c r="AC65" s="132"/>
      <c r="AD65" s="132"/>
      <c r="AE65" s="132"/>
      <c r="AF65" s="134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</row>
    <row r="66" spans="1:53" s="135" customFormat="1" x14ac:dyDescent="0.3">
      <c r="A66" s="129" t="s">
        <v>297</v>
      </c>
      <c r="B66" s="128" t="s">
        <v>165</v>
      </c>
      <c r="C66" s="130"/>
      <c r="D66" s="128" t="s">
        <v>16</v>
      </c>
      <c r="E66" s="131" t="s">
        <v>298</v>
      </c>
      <c r="F66" s="132">
        <v>674</v>
      </c>
      <c r="G66" s="128" t="s">
        <v>123</v>
      </c>
      <c r="H66" s="128" t="s">
        <v>71</v>
      </c>
      <c r="I66" s="128"/>
      <c r="J66" s="132">
        <v>5082</v>
      </c>
      <c r="K66" s="128" t="s">
        <v>72</v>
      </c>
      <c r="L66" s="147" t="s">
        <v>73</v>
      </c>
      <c r="M66" s="147" t="s">
        <v>22</v>
      </c>
      <c r="N66" s="147">
        <v>55345</v>
      </c>
      <c r="O66" s="126"/>
      <c r="P66" s="126"/>
      <c r="Q66" s="126"/>
      <c r="R66" s="128"/>
      <c r="S66" s="136"/>
      <c r="T66" s="136"/>
      <c r="U66" s="136"/>
      <c r="V66" s="136"/>
      <c r="W66" s="132"/>
      <c r="X66" s="132"/>
      <c r="Y66" s="132"/>
      <c r="Z66" s="132"/>
      <c r="AA66" s="132"/>
      <c r="AB66" s="133"/>
      <c r="AC66" s="132"/>
      <c r="AD66" s="132"/>
      <c r="AE66" s="132"/>
      <c r="AF66" s="134"/>
      <c r="AG66" s="128"/>
      <c r="AH66" s="128"/>
      <c r="AI66" s="128"/>
      <c r="AJ66" s="128"/>
      <c r="AK66" s="128"/>
    </row>
    <row r="67" spans="1:53" x14ac:dyDescent="0.3">
      <c r="A67" s="129" t="s">
        <v>299</v>
      </c>
      <c r="B67" s="128" t="s">
        <v>144</v>
      </c>
      <c r="D67" s="128" t="s">
        <v>16</v>
      </c>
      <c r="E67" s="131" t="s">
        <v>300</v>
      </c>
      <c r="F67" s="132">
        <v>180</v>
      </c>
      <c r="G67" s="128" t="s">
        <v>301</v>
      </c>
      <c r="H67" s="128" t="s">
        <v>206</v>
      </c>
      <c r="J67" s="132">
        <v>5087</v>
      </c>
      <c r="K67" s="128" t="s">
        <v>207</v>
      </c>
      <c r="L67" s="128" t="s">
        <v>136</v>
      </c>
      <c r="M67" s="128" t="s">
        <v>22</v>
      </c>
      <c r="N67" s="132">
        <v>55438</v>
      </c>
      <c r="P67" s="126"/>
      <c r="S67" s="136"/>
      <c r="T67" s="136"/>
      <c r="U67" s="136"/>
      <c r="V67" s="136"/>
      <c r="AF67" s="134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</row>
    <row r="68" spans="1:53" x14ac:dyDescent="0.3">
      <c r="A68" s="129" t="s">
        <v>302</v>
      </c>
      <c r="B68" s="128" t="s">
        <v>58</v>
      </c>
      <c r="D68" s="128" t="s">
        <v>16</v>
      </c>
      <c r="E68" s="131" t="s">
        <v>303</v>
      </c>
      <c r="F68" s="132">
        <v>404</v>
      </c>
      <c r="G68" s="128" t="s">
        <v>304</v>
      </c>
      <c r="H68" s="128" t="s">
        <v>71</v>
      </c>
      <c r="J68" s="132">
        <v>5082</v>
      </c>
      <c r="K68" s="153" t="s">
        <v>72</v>
      </c>
      <c r="L68" s="147" t="s">
        <v>73</v>
      </c>
      <c r="M68" s="147" t="s">
        <v>22</v>
      </c>
      <c r="N68" s="147">
        <v>55345</v>
      </c>
      <c r="P68" s="126"/>
      <c r="S68" s="136"/>
      <c r="T68" s="136"/>
      <c r="U68" s="136"/>
      <c r="V68" s="136"/>
      <c r="AF68" s="134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</row>
    <row r="69" spans="1:53" x14ac:dyDescent="0.3">
      <c r="A69" s="169" t="s">
        <v>1899</v>
      </c>
      <c r="B69" s="128" t="s">
        <v>84</v>
      </c>
      <c r="D69" s="128" t="s">
        <v>16</v>
      </c>
      <c r="E69" s="177" t="s">
        <v>2032</v>
      </c>
      <c r="F69" s="132">
        <v>407</v>
      </c>
      <c r="G69" s="137" t="s">
        <v>1901</v>
      </c>
      <c r="H69" s="128" t="s">
        <v>98</v>
      </c>
      <c r="J69" s="132">
        <v>5352</v>
      </c>
      <c r="K69" s="153" t="s">
        <v>99</v>
      </c>
      <c r="L69" s="147" t="s">
        <v>100</v>
      </c>
      <c r="M69" s="147" t="s">
        <v>22</v>
      </c>
      <c r="N69" s="147">
        <v>55426</v>
      </c>
      <c r="P69" s="126"/>
      <c r="S69" s="136"/>
      <c r="T69" s="136"/>
      <c r="U69" s="136"/>
      <c r="V69" s="136"/>
      <c r="AF69" s="134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</row>
    <row r="70" spans="1:53" s="135" customFormat="1" x14ac:dyDescent="0.3">
      <c r="A70" s="169" t="s">
        <v>2096</v>
      </c>
      <c r="B70" s="128" t="s">
        <v>2097</v>
      </c>
      <c r="C70" s="130" t="s">
        <v>32</v>
      </c>
      <c r="D70" s="128" t="s">
        <v>16</v>
      </c>
      <c r="E70" s="177" t="s">
        <v>2098</v>
      </c>
      <c r="F70" s="132">
        <v>9571</v>
      </c>
      <c r="G70" s="137" t="s">
        <v>2099</v>
      </c>
      <c r="H70" s="128" t="s">
        <v>78</v>
      </c>
      <c r="I70" s="128" t="s">
        <v>540</v>
      </c>
      <c r="J70" s="132">
        <v>5111</v>
      </c>
      <c r="K70" s="128" t="s">
        <v>79</v>
      </c>
      <c r="L70" s="147" t="s">
        <v>80</v>
      </c>
      <c r="M70" s="147" t="s">
        <v>81</v>
      </c>
      <c r="N70" s="147">
        <v>57106</v>
      </c>
      <c r="O70" s="126"/>
      <c r="P70" s="126"/>
      <c r="Q70" s="126"/>
      <c r="R70" s="128"/>
      <c r="S70" s="136"/>
      <c r="T70" s="136"/>
      <c r="U70" s="136"/>
      <c r="V70" s="136"/>
      <c r="W70" s="132"/>
      <c r="X70" s="132"/>
      <c r="Y70" s="132"/>
      <c r="Z70" s="132"/>
      <c r="AA70" s="132"/>
      <c r="AB70" s="133"/>
      <c r="AC70" s="132"/>
      <c r="AD70" s="132"/>
      <c r="AE70" s="132"/>
      <c r="AF70" s="134"/>
      <c r="AG70" s="128"/>
      <c r="AH70" s="128"/>
      <c r="AI70" s="128"/>
      <c r="AJ70" s="128"/>
      <c r="AK70" s="128"/>
    </row>
    <row r="71" spans="1:53" s="135" customFormat="1" x14ac:dyDescent="0.3">
      <c r="A71" s="129" t="s">
        <v>305</v>
      </c>
      <c r="B71" s="128" t="s">
        <v>306</v>
      </c>
      <c r="C71" s="130"/>
      <c r="D71" s="128" t="s">
        <v>25</v>
      </c>
      <c r="E71" s="131" t="s">
        <v>307</v>
      </c>
      <c r="F71" s="132">
        <v>176</v>
      </c>
      <c r="G71" s="128" t="s">
        <v>308</v>
      </c>
      <c r="H71" s="128" t="s">
        <v>2100</v>
      </c>
      <c r="I71" s="128"/>
      <c r="J71" s="132">
        <v>5133</v>
      </c>
      <c r="K71" s="128" t="s">
        <v>309</v>
      </c>
      <c r="L71" s="128" t="s">
        <v>51</v>
      </c>
      <c r="M71" s="128" t="s">
        <v>22</v>
      </c>
      <c r="N71" s="132">
        <v>55104</v>
      </c>
      <c r="O71" s="126"/>
      <c r="P71" s="126"/>
      <c r="Q71" s="126"/>
      <c r="R71" s="128"/>
      <c r="S71" s="136"/>
      <c r="T71" s="136"/>
      <c r="U71" s="136"/>
      <c r="V71" s="136"/>
      <c r="W71" s="132"/>
      <c r="X71" s="132"/>
      <c r="Y71" s="132"/>
      <c r="Z71" s="132"/>
      <c r="AA71" s="132"/>
      <c r="AB71" s="133"/>
      <c r="AC71" s="132"/>
      <c r="AD71" s="132"/>
      <c r="AE71" s="132"/>
      <c r="AF71" s="134"/>
      <c r="AG71" s="128"/>
      <c r="AH71" s="128"/>
      <c r="AI71" s="128"/>
      <c r="AJ71" s="128"/>
      <c r="AK71" s="128"/>
    </row>
    <row r="72" spans="1:53" ht="15" x14ac:dyDescent="0.35">
      <c r="A72" s="129" t="s">
        <v>31</v>
      </c>
      <c r="B72" s="128" t="s">
        <v>2045</v>
      </c>
      <c r="D72" s="128" t="s">
        <v>25</v>
      </c>
      <c r="E72" s="131" t="s">
        <v>33</v>
      </c>
      <c r="F72" s="132">
        <v>2826</v>
      </c>
      <c r="G72" s="128" t="s">
        <v>59</v>
      </c>
      <c r="H72" s="128" t="s">
        <v>34</v>
      </c>
      <c r="J72" s="132">
        <v>5192</v>
      </c>
      <c r="K72" s="178" t="s">
        <v>36</v>
      </c>
      <c r="L72" s="128" t="s">
        <v>37</v>
      </c>
      <c r="M72" s="128" t="s">
        <v>22</v>
      </c>
      <c r="N72" s="132">
        <v>55117</v>
      </c>
      <c r="P72" s="126"/>
      <c r="S72" s="136"/>
      <c r="T72" s="136"/>
      <c r="U72" s="136"/>
      <c r="V72" s="136"/>
      <c r="AF72" s="134"/>
    </row>
    <row r="73" spans="1:53" x14ac:dyDescent="0.3">
      <c r="A73" s="129" t="s">
        <v>310</v>
      </c>
      <c r="B73" s="128" t="s">
        <v>311</v>
      </c>
      <c r="D73" s="128" t="s">
        <v>16</v>
      </c>
      <c r="E73" s="131" t="s">
        <v>312</v>
      </c>
      <c r="F73" s="132">
        <v>788</v>
      </c>
      <c r="G73" s="128" t="s">
        <v>313</v>
      </c>
      <c r="H73" s="128" t="s">
        <v>172</v>
      </c>
      <c r="J73" s="132">
        <v>5002</v>
      </c>
      <c r="K73" s="128" t="s">
        <v>173</v>
      </c>
      <c r="L73" s="128" t="s">
        <v>100</v>
      </c>
      <c r="M73" s="128" t="s">
        <v>22</v>
      </c>
      <c r="N73" s="132">
        <v>55413</v>
      </c>
      <c r="P73" s="126"/>
      <c r="S73" s="136"/>
      <c r="T73" s="136"/>
      <c r="U73" s="136"/>
      <c r="V73" s="136"/>
      <c r="AF73" s="134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</row>
    <row r="74" spans="1:53" s="135" customFormat="1" x14ac:dyDescent="0.3">
      <c r="A74" s="129" t="s">
        <v>314</v>
      </c>
      <c r="B74" s="128" t="s">
        <v>315</v>
      </c>
      <c r="C74" s="130"/>
      <c r="D74" s="128" t="s">
        <v>25</v>
      </c>
      <c r="E74" s="162" t="s">
        <v>1973</v>
      </c>
      <c r="F74" s="132">
        <v>724</v>
      </c>
      <c r="G74" s="128" t="s">
        <v>316</v>
      </c>
      <c r="H74" s="128" t="s">
        <v>42</v>
      </c>
      <c r="I74" s="128"/>
      <c r="J74" s="132">
        <v>5118</v>
      </c>
      <c r="K74" s="128" t="s">
        <v>43</v>
      </c>
      <c r="L74" s="128" t="s">
        <v>44</v>
      </c>
      <c r="M74" s="128" t="s">
        <v>45</v>
      </c>
      <c r="N74" s="132">
        <v>35216</v>
      </c>
      <c r="O74" s="165"/>
      <c r="P74" s="126"/>
      <c r="Q74" s="126"/>
      <c r="R74" s="128"/>
      <c r="S74" s="136"/>
      <c r="T74" s="136"/>
      <c r="U74" s="136"/>
      <c r="V74" s="136"/>
      <c r="W74" s="132"/>
      <c r="X74" s="132"/>
      <c r="Y74" s="132"/>
      <c r="Z74" s="132"/>
      <c r="AA74" s="132"/>
      <c r="AB74" s="133"/>
      <c r="AC74" s="132"/>
      <c r="AD74" s="132"/>
      <c r="AE74" s="132"/>
      <c r="AF74" s="134"/>
      <c r="AG74" s="128"/>
      <c r="AH74" s="128"/>
      <c r="AI74" s="128"/>
      <c r="AJ74" s="128"/>
      <c r="AK74" s="128"/>
    </row>
    <row r="75" spans="1:53" s="135" customFormat="1" x14ac:dyDescent="0.3">
      <c r="A75" s="129" t="s">
        <v>317</v>
      </c>
      <c r="B75" s="128" t="s">
        <v>318</v>
      </c>
      <c r="C75" s="130"/>
      <c r="D75" s="128" t="s">
        <v>25</v>
      </c>
      <c r="E75" s="162" t="s">
        <v>319</v>
      </c>
      <c r="F75" s="132">
        <v>752</v>
      </c>
      <c r="G75" s="128" t="s">
        <v>320</v>
      </c>
      <c r="H75" s="128" t="s">
        <v>42</v>
      </c>
      <c r="I75" s="128"/>
      <c r="J75" s="132">
        <v>5118</v>
      </c>
      <c r="K75" s="128" t="s">
        <v>43</v>
      </c>
      <c r="L75" s="128" t="s">
        <v>44</v>
      </c>
      <c r="M75" s="128" t="s">
        <v>45</v>
      </c>
      <c r="N75" s="132">
        <v>35216</v>
      </c>
      <c r="O75" s="126"/>
      <c r="P75" s="126"/>
      <c r="Q75" s="126"/>
      <c r="R75" s="128"/>
      <c r="S75" s="136"/>
      <c r="T75" s="136"/>
      <c r="U75" s="136"/>
      <c r="V75" s="136"/>
      <c r="W75" s="132"/>
      <c r="X75" s="132"/>
      <c r="Y75" s="132"/>
      <c r="Z75" s="132"/>
      <c r="AA75" s="132"/>
      <c r="AB75" s="133"/>
      <c r="AC75" s="132"/>
      <c r="AD75" s="132"/>
      <c r="AE75" s="132"/>
      <c r="AF75" s="134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</row>
    <row r="76" spans="1:53" s="135" customFormat="1" x14ac:dyDescent="0.3">
      <c r="A76" s="129" t="s">
        <v>321</v>
      </c>
      <c r="B76" s="128" t="s">
        <v>102</v>
      </c>
      <c r="C76" s="130"/>
      <c r="D76" s="128" t="s">
        <v>16</v>
      </c>
      <c r="E76" s="131" t="s">
        <v>1967</v>
      </c>
      <c r="F76" s="132">
        <v>615</v>
      </c>
      <c r="G76" s="128" t="s">
        <v>322</v>
      </c>
      <c r="H76" s="128" t="s">
        <v>1984</v>
      </c>
      <c r="I76" s="128"/>
      <c r="J76" s="132">
        <v>5044</v>
      </c>
      <c r="K76" s="128" t="s">
        <v>324</v>
      </c>
      <c r="L76" s="128" t="s">
        <v>325</v>
      </c>
      <c r="M76" s="128" t="s">
        <v>22</v>
      </c>
      <c r="N76" s="132">
        <v>56377</v>
      </c>
      <c r="O76" s="126"/>
      <c r="P76" s="126"/>
      <c r="Q76" s="126"/>
      <c r="R76" s="128"/>
      <c r="S76" s="133"/>
      <c r="T76" s="133"/>
      <c r="U76" s="133"/>
      <c r="V76" s="133"/>
      <c r="W76" s="132"/>
      <c r="X76" s="132"/>
      <c r="Y76" s="132"/>
      <c r="Z76" s="132"/>
      <c r="AA76" s="132"/>
      <c r="AB76" s="133"/>
      <c r="AC76" s="132"/>
      <c r="AD76" s="132"/>
      <c r="AE76" s="132"/>
      <c r="AF76" s="159"/>
      <c r="AG76" s="128"/>
      <c r="AH76" s="128"/>
      <c r="AI76" s="128"/>
      <c r="AJ76" s="128"/>
      <c r="AK76" s="128"/>
    </row>
    <row r="77" spans="1:53" s="135" customFormat="1" x14ac:dyDescent="0.3">
      <c r="A77" s="129" t="s">
        <v>329</v>
      </c>
      <c r="B77" s="128" t="s">
        <v>330</v>
      </c>
      <c r="C77" s="130"/>
      <c r="D77" s="128" t="s">
        <v>16</v>
      </c>
      <c r="E77" s="131" t="s">
        <v>331</v>
      </c>
      <c r="F77" s="132">
        <v>1084</v>
      </c>
      <c r="G77" s="128" t="s">
        <v>123</v>
      </c>
      <c r="H77" s="128" t="s">
        <v>71</v>
      </c>
      <c r="I77" s="128"/>
      <c r="J77" s="132">
        <v>5082</v>
      </c>
      <c r="K77" s="128" t="s">
        <v>72</v>
      </c>
      <c r="L77" s="147" t="s">
        <v>73</v>
      </c>
      <c r="M77" s="147" t="s">
        <v>22</v>
      </c>
      <c r="N77" s="132">
        <v>55345</v>
      </c>
      <c r="O77" s="126"/>
      <c r="P77" s="126"/>
      <c r="Q77" s="126"/>
      <c r="R77" s="128"/>
      <c r="S77" s="133"/>
      <c r="T77" s="133"/>
      <c r="U77" s="133"/>
      <c r="V77" s="133"/>
      <c r="W77" s="132"/>
      <c r="X77" s="132"/>
      <c r="Y77" s="132"/>
      <c r="Z77" s="132"/>
      <c r="AA77" s="132"/>
      <c r="AB77" s="133"/>
      <c r="AC77" s="132"/>
      <c r="AD77" s="132"/>
      <c r="AE77" s="132"/>
      <c r="AF77" s="159"/>
      <c r="AG77" s="128"/>
      <c r="AH77" s="128"/>
      <c r="AI77" s="128"/>
      <c r="AJ77" s="128"/>
      <c r="AK77" s="128"/>
    </row>
    <row r="78" spans="1:53" s="135" customFormat="1" ht="18" customHeight="1" x14ac:dyDescent="0.3">
      <c r="A78" s="129" t="s">
        <v>332</v>
      </c>
      <c r="B78" s="128" t="s">
        <v>333</v>
      </c>
      <c r="C78" s="130"/>
      <c r="D78" s="128" t="s">
        <v>16</v>
      </c>
      <c r="E78" s="131" t="s">
        <v>334</v>
      </c>
      <c r="F78" s="132">
        <v>1076</v>
      </c>
      <c r="G78" s="128" t="s">
        <v>335</v>
      </c>
      <c r="H78" s="128" t="s">
        <v>98</v>
      </c>
      <c r="I78" s="128"/>
      <c r="J78" s="132">
        <v>5352</v>
      </c>
      <c r="K78" s="128" t="s">
        <v>99</v>
      </c>
      <c r="L78" s="128" t="s">
        <v>100</v>
      </c>
      <c r="M78" s="128" t="s">
        <v>22</v>
      </c>
      <c r="N78" s="132">
        <v>55426</v>
      </c>
      <c r="O78" s="126"/>
      <c r="P78" s="126"/>
      <c r="Q78" s="126"/>
      <c r="R78" s="128"/>
      <c r="S78" s="136"/>
      <c r="T78" s="133"/>
      <c r="U78" s="136"/>
      <c r="V78" s="136"/>
      <c r="W78" s="132"/>
      <c r="X78" s="132"/>
      <c r="Y78" s="132"/>
      <c r="Z78" s="132"/>
      <c r="AA78" s="132"/>
      <c r="AB78" s="133"/>
      <c r="AC78" s="132"/>
      <c r="AD78" s="132"/>
      <c r="AE78" s="132"/>
      <c r="AF78" s="134"/>
      <c r="AG78" s="128"/>
      <c r="AH78" s="128"/>
      <c r="AI78" s="128"/>
      <c r="AJ78" s="128"/>
      <c r="AK78" s="128"/>
    </row>
    <row r="79" spans="1:53" s="135" customFormat="1" ht="20.399999999999999" customHeight="1" x14ac:dyDescent="0.3">
      <c r="A79" s="179" t="s">
        <v>336</v>
      </c>
      <c r="B79" s="147" t="s">
        <v>189</v>
      </c>
      <c r="C79" s="180"/>
      <c r="D79" s="147" t="s">
        <v>25</v>
      </c>
      <c r="E79" s="131" t="s">
        <v>337</v>
      </c>
      <c r="F79" s="181">
        <v>9189</v>
      </c>
      <c r="G79" s="147" t="s">
        <v>243</v>
      </c>
      <c r="H79" s="147" t="s">
        <v>71</v>
      </c>
      <c r="I79" s="147"/>
      <c r="J79" s="181">
        <v>5082</v>
      </c>
      <c r="K79" s="147" t="s">
        <v>72</v>
      </c>
      <c r="L79" s="147" t="s">
        <v>73</v>
      </c>
      <c r="M79" s="147" t="s">
        <v>22</v>
      </c>
      <c r="N79" s="181">
        <v>55345</v>
      </c>
      <c r="O79" s="182"/>
      <c r="P79" s="126"/>
      <c r="Q79" s="126"/>
      <c r="R79" s="128"/>
      <c r="S79" s="136"/>
      <c r="T79" s="136"/>
      <c r="U79" s="136"/>
      <c r="V79" s="136"/>
      <c r="W79" s="132"/>
      <c r="X79" s="132"/>
      <c r="Y79" s="132"/>
      <c r="Z79" s="132"/>
      <c r="AA79" s="132"/>
      <c r="AB79" s="133"/>
      <c r="AC79" s="132"/>
      <c r="AD79" s="132"/>
      <c r="AE79" s="132"/>
      <c r="AF79" s="134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</row>
    <row r="80" spans="1:53" s="135" customFormat="1" ht="20.399999999999999" customHeight="1" x14ac:dyDescent="0.3">
      <c r="A80" s="129" t="s">
        <v>336</v>
      </c>
      <c r="B80" s="128" t="s">
        <v>306</v>
      </c>
      <c r="C80" s="130"/>
      <c r="D80" s="128" t="s">
        <v>25</v>
      </c>
      <c r="E80" s="131" t="s">
        <v>339</v>
      </c>
      <c r="F80" s="132">
        <v>882</v>
      </c>
      <c r="G80" s="128" t="s">
        <v>70</v>
      </c>
      <c r="H80" s="128" t="s">
        <v>71</v>
      </c>
      <c r="I80" s="128"/>
      <c r="J80" s="132">
        <v>5082</v>
      </c>
      <c r="K80" s="128" t="s">
        <v>72</v>
      </c>
      <c r="L80" s="128" t="s">
        <v>73</v>
      </c>
      <c r="M80" s="128" t="s">
        <v>22</v>
      </c>
      <c r="N80" s="132">
        <v>55345</v>
      </c>
      <c r="O80" s="126"/>
      <c r="P80" s="126"/>
      <c r="Q80" s="126"/>
      <c r="R80" s="128"/>
      <c r="S80" s="136"/>
      <c r="T80" s="136"/>
      <c r="U80" s="136"/>
      <c r="V80" s="136"/>
      <c r="W80" s="132"/>
      <c r="X80" s="132"/>
      <c r="Y80" s="132"/>
      <c r="Z80" s="132"/>
      <c r="AA80" s="132"/>
      <c r="AB80" s="133"/>
      <c r="AC80" s="132"/>
      <c r="AD80" s="132"/>
      <c r="AE80" s="132"/>
      <c r="AF80" s="134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</row>
    <row r="81" spans="1:53" x14ac:dyDescent="0.3">
      <c r="A81" s="129" t="s">
        <v>340</v>
      </c>
      <c r="B81" s="128" t="s">
        <v>147</v>
      </c>
      <c r="D81" s="128" t="s">
        <v>16</v>
      </c>
      <c r="E81" s="131" t="s">
        <v>341</v>
      </c>
      <c r="F81" s="132">
        <v>895</v>
      </c>
      <c r="G81" s="128" t="s">
        <v>342</v>
      </c>
      <c r="H81" s="128" t="s">
        <v>71</v>
      </c>
      <c r="J81" s="132">
        <v>5082</v>
      </c>
      <c r="K81" s="128" t="s">
        <v>72</v>
      </c>
      <c r="L81" s="128" t="s">
        <v>73</v>
      </c>
      <c r="M81" s="128" t="s">
        <v>22</v>
      </c>
      <c r="N81" s="132">
        <v>55345</v>
      </c>
      <c r="P81" s="126"/>
      <c r="S81" s="136"/>
      <c r="T81" s="136"/>
      <c r="U81" s="136"/>
      <c r="V81" s="136"/>
      <c r="AF81" s="134"/>
    </row>
    <row r="82" spans="1:53" x14ac:dyDescent="0.3">
      <c r="A82" s="129" t="s">
        <v>343</v>
      </c>
      <c r="B82" s="128" t="s">
        <v>344</v>
      </c>
      <c r="D82" s="128" t="s">
        <v>16</v>
      </c>
      <c r="E82" s="131" t="s">
        <v>345</v>
      </c>
      <c r="F82" s="132">
        <v>496</v>
      </c>
      <c r="G82" s="128" t="s">
        <v>346</v>
      </c>
      <c r="H82" s="128" t="s">
        <v>206</v>
      </c>
      <c r="J82" s="132">
        <v>5087</v>
      </c>
      <c r="K82" s="128" t="s">
        <v>207</v>
      </c>
      <c r="L82" s="128" t="s">
        <v>136</v>
      </c>
      <c r="M82" s="128" t="s">
        <v>22</v>
      </c>
      <c r="N82" s="132">
        <v>55438</v>
      </c>
      <c r="P82" s="126"/>
      <c r="S82" s="136"/>
      <c r="T82" s="136"/>
      <c r="U82" s="136"/>
      <c r="V82" s="136"/>
      <c r="AF82" s="134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</row>
    <row r="83" spans="1:53" x14ac:dyDescent="0.3">
      <c r="A83" s="129" t="s">
        <v>347</v>
      </c>
      <c r="B83" s="128" t="s">
        <v>348</v>
      </c>
      <c r="D83" s="128" t="s">
        <v>16</v>
      </c>
      <c r="E83" s="131" t="s">
        <v>349</v>
      </c>
      <c r="F83" s="132">
        <v>991</v>
      </c>
      <c r="G83" s="128" t="s">
        <v>191</v>
      </c>
      <c r="H83" s="128" t="s">
        <v>134</v>
      </c>
      <c r="J83" s="132">
        <v>5159</v>
      </c>
      <c r="K83" s="128" t="s">
        <v>2038</v>
      </c>
      <c r="L83" s="128" t="s">
        <v>100</v>
      </c>
      <c r="M83" s="128" t="s">
        <v>22</v>
      </c>
      <c r="N83" s="132">
        <v>55458</v>
      </c>
      <c r="P83" s="183"/>
      <c r="Q83" s="183"/>
      <c r="R83" s="184"/>
      <c r="S83" s="136"/>
      <c r="T83" s="154"/>
      <c r="U83" s="154"/>
      <c r="V83" s="154"/>
      <c r="W83" s="185"/>
      <c r="X83" s="185"/>
      <c r="AC83" s="185"/>
      <c r="AD83" s="185"/>
      <c r="AE83" s="185"/>
      <c r="AF83" s="186"/>
    </row>
    <row r="84" spans="1:53" s="135" customFormat="1" x14ac:dyDescent="0.3">
      <c r="A84" s="184" t="s">
        <v>350</v>
      </c>
      <c r="B84" s="184" t="s">
        <v>351</v>
      </c>
      <c r="C84" s="187"/>
      <c r="D84" s="184" t="s">
        <v>16</v>
      </c>
      <c r="E84" s="188" t="s">
        <v>352</v>
      </c>
      <c r="F84" s="185">
        <v>1020</v>
      </c>
      <c r="G84" s="184" t="s">
        <v>2104</v>
      </c>
      <c r="H84" s="184" t="s">
        <v>1983</v>
      </c>
      <c r="I84" s="184"/>
      <c r="J84" s="185">
        <v>5155</v>
      </c>
      <c r="K84" s="184" t="s">
        <v>112</v>
      </c>
      <c r="L84" s="184" t="s">
        <v>57</v>
      </c>
      <c r="M84" s="184" t="s">
        <v>22</v>
      </c>
      <c r="N84" s="185">
        <v>55127</v>
      </c>
      <c r="O84" s="183"/>
      <c r="P84" s="126"/>
      <c r="Q84" s="126"/>
      <c r="R84" s="128"/>
      <c r="S84" s="136"/>
      <c r="T84" s="136"/>
      <c r="U84" s="136"/>
      <c r="V84" s="136"/>
      <c r="W84" s="132"/>
      <c r="X84" s="132"/>
      <c r="Y84" s="132"/>
      <c r="Z84" s="132"/>
      <c r="AA84" s="132"/>
      <c r="AB84" s="133"/>
      <c r="AC84" s="132"/>
      <c r="AD84" s="155"/>
      <c r="AE84" s="155"/>
      <c r="AF84" s="134"/>
      <c r="AH84" s="137"/>
      <c r="AI84" s="137"/>
      <c r="AJ84" s="137"/>
      <c r="AK84" s="128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</row>
    <row r="85" spans="1:53" s="135" customFormat="1" x14ac:dyDescent="0.3">
      <c r="A85" s="129" t="s">
        <v>353</v>
      </c>
      <c r="B85" s="128" t="s">
        <v>354</v>
      </c>
      <c r="C85" s="130"/>
      <c r="D85" s="128" t="s">
        <v>16</v>
      </c>
      <c r="E85" s="131" t="s">
        <v>355</v>
      </c>
      <c r="F85" s="132">
        <v>942</v>
      </c>
      <c r="G85" s="128" t="s">
        <v>356</v>
      </c>
      <c r="H85" s="128" t="s">
        <v>357</v>
      </c>
      <c r="I85" s="128"/>
      <c r="J85" s="132">
        <v>5253</v>
      </c>
      <c r="K85" s="128" t="s">
        <v>358</v>
      </c>
      <c r="L85" s="128" t="s">
        <v>37</v>
      </c>
      <c r="M85" s="128" t="s">
        <v>22</v>
      </c>
      <c r="N85" s="132">
        <v>55127</v>
      </c>
      <c r="O85" s="126"/>
      <c r="P85" s="126"/>
      <c r="Q85" s="126"/>
      <c r="R85" s="128"/>
      <c r="S85" s="136"/>
      <c r="T85" s="133"/>
      <c r="U85" s="136"/>
      <c r="V85" s="136"/>
      <c r="W85" s="132"/>
      <c r="X85" s="132"/>
      <c r="Y85" s="132"/>
      <c r="Z85" s="132"/>
      <c r="AA85" s="132"/>
      <c r="AB85" s="133"/>
      <c r="AC85" s="132"/>
      <c r="AD85" s="132"/>
      <c r="AE85" s="132"/>
      <c r="AF85" s="134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</row>
    <row r="86" spans="1:53" s="135" customFormat="1" x14ac:dyDescent="0.3">
      <c r="A86" s="129" t="s">
        <v>359</v>
      </c>
      <c r="B86" s="128" t="s">
        <v>360</v>
      </c>
      <c r="C86" s="130"/>
      <c r="D86" s="128" t="s">
        <v>25</v>
      </c>
      <c r="E86" s="131" t="s">
        <v>1966</v>
      </c>
      <c r="F86" s="132">
        <v>738</v>
      </c>
      <c r="G86" s="128" t="s">
        <v>361</v>
      </c>
      <c r="H86" s="128" t="s">
        <v>42</v>
      </c>
      <c r="I86" s="128"/>
      <c r="J86" s="132">
        <v>5118</v>
      </c>
      <c r="K86" s="128" t="s">
        <v>43</v>
      </c>
      <c r="L86" s="128" t="s">
        <v>44</v>
      </c>
      <c r="M86" s="128" t="s">
        <v>45</v>
      </c>
      <c r="N86" s="132">
        <v>35216</v>
      </c>
      <c r="O86" s="126"/>
      <c r="P86" s="126"/>
      <c r="Q86" s="126"/>
      <c r="R86" s="151"/>
      <c r="S86" s="136"/>
      <c r="T86" s="136"/>
      <c r="U86" s="136"/>
      <c r="V86" s="136"/>
      <c r="W86" s="132"/>
      <c r="X86" s="132"/>
      <c r="Y86" s="132"/>
      <c r="Z86" s="132"/>
      <c r="AA86" s="132"/>
      <c r="AB86" s="133"/>
      <c r="AC86" s="132"/>
      <c r="AD86" s="132"/>
      <c r="AE86" s="132"/>
      <c r="AF86" s="134"/>
      <c r="AG86" s="128"/>
      <c r="AH86" s="128"/>
      <c r="AI86" s="128"/>
      <c r="AJ86" s="128"/>
      <c r="AK86" s="128"/>
    </row>
    <row r="87" spans="1:53" s="135" customFormat="1" x14ac:dyDescent="0.3">
      <c r="A87" s="129" t="s">
        <v>362</v>
      </c>
      <c r="B87" s="128" t="s">
        <v>102</v>
      </c>
      <c r="C87" s="130"/>
      <c r="D87" s="128" t="s">
        <v>16</v>
      </c>
      <c r="E87" s="131" t="s">
        <v>363</v>
      </c>
      <c r="F87" s="132">
        <v>864</v>
      </c>
      <c r="G87" s="128" t="s">
        <v>364</v>
      </c>
      <c r="H87" s="128" t="s">
        <v>78</v>
      </c>
      <c r="I87" s="128"/>
      <c r="J87" s="132">
        <v>5111</v>
      </c>
      <c r="K87" s="153" t="s">
        <v>79</v>
      </c>
      <c r="L87" s="147" t="s">
        <v>86</v>
      </c>
      <c r="M87" s="128" t="s">
        <v>81</v>
      </c>
      <c r="N87" s="147">
        <v>57106</v>
      </c>
      <c r="O87" s="126"/>
      <c r="P87" s="126"/>
      <c r="Q87" s="126"/>
      <c r="R87" s="128"/>
      <c r="S87" s="136"/>
      <c r="T87" s="136"/>
      <c r="U87" s="136"/>
      <c r="V87" s="136"/>
      <c r="W87" s="132"/>
      <c r="X87" s="132"/>
      <c r="Y87" s="132"/>
      <c r="Z87" s="132"/>
      <c r="AA87" s="132"/>
      <c r="AB87" s="133"/>
      <c r="AC87" s="132"/>
      <c r="AD87" s="132"/>
      <c r="AE87" s="132"/>
      <c r="AF87" s="134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</row>
    <row r="88" spans="1:53" s="135" customFormat="1" x14ac:dyDescent="0.3">
      <c r="A88" s="129" t="s">
        <v>365</v>
      </c>
      <c r="B88" s="128" t="s">
        <v>306</v>
      </c>
      <c r="C88" s="130"/>
      <c r="D88" s="128" t="s">
        <v>25</v>
      </c>
      <c r="E88" s="131" t="s">
        <v>366</v>
      </c>
      <c r="F88" s="132">
        <v>924</v>
      </c>
      <c r="G88" s="128" t="s">
        <v>367</v>
      </c>
      <c r="H88" s="128" t="s">
        <v>1986</v>
      </c>
      <c r="I88" s="128"/>
      <c r="J88" s="132">
        <v>5224</v>
      </c>
      <c r="K88" s="128" t="s">
        <v>368</v>
      </c>
      <c r="L88" s="128" t="s">
        <v>369</v>
      </c>
      <c r="M88" s="128" t="s">
        <v>22</v>
      </c>
      <c r="N88" s="132">
        <v>56303</v>
      </c>
      <c r="O88" s="126"/>
      <c r="P88" s="126"/>
      <c r="Q88" s="126"/>
      <c r="R88" s="128"/>
      <c r="S88" s="136"/>
      <c r="T88" s="136"/>
      <c r="U88" s="136"/>
      <c r="V88" s="136"/>
      <c r="W88" s="132"/>
      <c r="X88" s="132"/>
      <c r="Y88" s="132"/>
      <c r="Z88" s="132"/>
      <c r="AA88" s="132"/>
      <c r="AB88" s="133"/>
      <c r="AC88" s="132"/>
      <c r="AD88" s="132"/>
      <c r="AE88" s="132"/>
      <c r="AF88" s="134"/>
      <c r="AG88" s="128"/>
      <c r="AH88" s="128"/>
      <c r="AI88" s="128"/>
      <c r="AJ88" s="128"/>
      <c r="AK88" s="128"/>
    </row>
    <row r="89" spans="1:53" s="135" customFormat="1" x14ac:dyDescent="0.3">
      <c r="A89" s="129" t="s">
        <v>370</v>
      </c>
      <c r="B89" s="128" t="s">
        <v>371</v>
      </c>
      <c r="C89" s="130"/>
      <c r="D89" s="128" t="s">
        <v>16</v>
      </c>
      <c r="E89" s="131" t="s">
        <v>372</v>
      </c>
      <c r="F89" s="132">
        <v>629</v>
      </c>
      <c r="G89" s="128" t="s">
        <v>171</v>
      </c>
      <c r="H89" s="128" t="s">
        <v>172</v>
      </c>
      <c r="I89" s="128"/>
      <c r="J89" s="132">
        <v>5002</v>
      </c>
      <c r="K89" s="128" t="s">
        <v>173</v>
      </c>
      <c r="L89" s="128" t="s">
        <v>100</v>
      </c>
      <c r="M89" s="128" t="s">
        <v>22</v>
      </c>
      <c r="N89" s="132">
        <v>55413</v>
      </c>
      <c r="O89" s="126"/>
      <c r="P89" s="126"/>
      <c r="Q89" s="126"/>
      <c r="R89" s="128"/>
      <c r="S89" s="136"/>
      <c r="T89" s="136"/>
      <c r="U89" s="136"/>
      <c r="V89" s="136"/>
      <c r="W89" s="132"/>
      <c r="X89" s="132"/>
      <c r="Y89" s="132"/>
      <c r="Z89" s="132"/>
      <c r="AA89" s="132"/>
      <c r="AB89" s="133"/>
      <c r="AC89" s="132"/>
      <c r="AD89" s="132"/>
      <c r="AE89" s="132"/>
      <c r="AF89" s="134"/>
      <c r="AG89" s="128"/>
      <c r="AH89" s="128"/>
      <c r="AI89" s="128"/>
      <c r="AJ89" s="128"/>
      <c r="AK89" s="128"/>
    </row>
    <row r="90" spans="1:53" s="135" customFormat="1" x14ac:dyDescent="0.3">
      <c r="A90" s="129" t="s">
        <v>2084</v>
      </c>
      <c r="B90" s="128" t="s">
        <v>2085</v>
      </c>
      <c r="C90" s="130" t="s">
        <v>32</v>
      </c>
      <c r="D90" s="128" t="s">
        <v>16</v>
      </c>
      <c r="E90" s="177" t="s">
        <v>2086</v>
      </c>
      <c r="F90" s="132">
        <v>8713</v>
      </c>
      <c r="G90" s="189" t="s">
        <v>2088</v>
      </c>
      <c r="H90" s="128" t="s">
        <v>78</v>
      </c>
      <c r="I90" s="128" t="s">
        <v>540</v>
      </c>
      <c r="J90" s="132">
        <v>5111</v>
      </c>
      <c r="K90" s="128" t="s">
        <v>79</v>
      </c>
      <c r="L90" s="128" t="s">
        <v>80</v>
      </c>
      <c r="M90" s="128" t="s">
        <v>81</v>
      </c>
      <c r="N90" s="132">
        <v>57106</v>
      </c>
      <c r="O90" s="126"/>
      <c r="P90" s="126"/>
      <c r="Q90" s="126"/>
      <c r="R90" s="128"/>
      <c r="S90" s="136"/>
      <c r="T90" s="136"/>
      <c r="U90" s="136"/>
      <c r="V90" s="136"/>
      <c r="W90" s="132"/>
      <c r="X90" s="132"/>
      <c r="Y90" s="132"/>
      <c r="Z90" s="132"/>
      <c r="AA90" s="132"/>
      <c r="AB90" s="133"/>
      <c r="AC90" s="132"/>
      <c r="AD90" s="132"/>
      <c r="AE90" s="132"/>
      <c r="AF90" s="134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</row>
    <row r="91" spans="1:53" s="135" customFormat="1" x14ac:dyDescent="0.3">
      <c r="A91" s="129" t="s">
        <v>373</v>
      </c>
      <c r="B91" s="128" t="s">
        <v>306</v>
      </c>
      <c r="C91" s="130"/>
      <c r="D91" s="128" t="s">
        <v>25</v>
      </c>
      <c r="E91" s="177" t="s">
        <v>2087</v>
      </c>
      <c r="F91" s="132">
        <v>451</v>
      </c>
      <c r="G91" s="128" t="s">
        <v>374</v>
      </c>
      <c r="H91" s="128" t="s">
        <v>196</v>
      </c>
      <c r="I91" s="128"/>
      <c r="J91" s="132">
        <v>5011</v>
      </c>
      <c r="K91" s="128" t="s">
        <v>197</v>
      </c>
      <c r="L91" s="128" t="s">
        <v>51</v>
      </c>
      <c r="M91" s="128" t="s">
        <v>22</v>
      </c>
      <c r="N91" s="132">
        <v>55155</v>
      </c>
      <c r="O91" s="126"/>
      <c r="P91" s="126"/>
      <c r="Q91" s="126"/>
      <c r="R91" s="128"/>
      <c r="S91" s="136"/>
      <c r="T91" s="136"/>
      <c r="U91" s="136"/>
      <c r="V91" s="136"/>
      <c r="W91" s="132"/>
      <c r="X91" s="132"/>
      <c r="Y91" s="132"/>
      <c r="Z91" s="132"/>
      <c r="AA91" s="132"/>
      <c r="AB91" s="133"/>
      <c r="AC91" s="132"/>
      <c r="AD91" s="132"/>
      <c r="AE91" s="132"/>
      <c r="AF91" s="134"/>
      <c r="AG91" s="128"/>
      <c r="AH91" s="128"/>
      <c r="AI91" s="128"/>
      <c r="AJ91" s="128"/>
      <c r="AK91" s="128"/>
    </row>
    <row r="92" spans="1:53" s="135" customFormat="1" x14ac:dyDescent="0.3">
      <c r="A92" s="129" t="s">
        <v>375</v>
      </c>
      <c r="B92" s="128" t="s">
        <v>376</v>
      </c>
      <c r="C92" s="130"/>
      <c r="D92" s="128" t="s">
        <v>25</v>
      </c>
      <c r="E92" s="131" t="s">
        <v>377</v>
      </c>
      <c r="F92" s="132">
        <v>540</v>
      </c>
      <c r="G92" s="128" t="s">
        <v>378</v>
      </c>
      <c r="H92" s="128" t="s">
        <v>196</v>
      </c>
      <c r="I92" s="128"/>
      <c r="J92" s="132">
        <v>5011</v>
      </c>
      <c r="K92" s="128" t="s">
        <v>197</v>
      </c>
      <c r="L92" s="128" t="s">
        <v>51</v>
      </c>
      <c r="M92" s="128" t="s">
        <v>22</v>
      </c>
      <c r="N92" s="132">
        <v>55155</v>
      </c>
      <c r="O92" s="126"/>
      <c r="P92" s="126"/>
      <c r="Q92" s="126"/>
      <c r="R92" s="128"/>
      <c r="S92" s="136"/>
      <c r="T92" s="136"/>
      <c r="U92" s="136"/>
      <c r="V92" s="136"/>
      <c r="W92" s="132"/>
      <c r="X92" s="132"/>
      <c r="Y92" s="132"/>
      <c r="Z92" s="132"/>
      <c r="AA92" s="132"/>
      <c r="AB92" s="133"/>
      <c r="AC92" s="132"/>
      <c r="AD92" s="132"/>
      <c r="AE92" s="132"/>
      <c r="AF92" s="134"/>
      <c r="AG92" s="128"/>
      <c r="AH92" s="128"/>
      <c r="AI92" s="128"/>
      <c r="AJ92" s="128"/>
      <c r="AK92" s="128"/>
    </row>
    <row r="93" spans="1:53" s="135" customFormat="1" x14ac:dyDescent="0.3">
      <c r="A93" s="129" t="s">
        <v>379</v>
      </c>
      <c r="B93" s="128" t="s">
        <v>84</v>
      </c>
      <c r="C93" s="130"/>
      <c r="D93" s="128" t="s">
        <v>16</v>
      </c>
      <c r="E93" s="131" t="s">
        <v>380</v>
      </c>
      <c r="F93" s="132">
        <v>464</v>
      </c>
      <c r="G93" s="128" t="s">
        <v>210</v>
      </c>
      <c r="H93" s="128" t="s">
        <v>211</v>
      </c>
      <c r="I93" s="128"/>
      <c r="J93" s="132">
        <v>5134</v>
      </c>
      <c r="K93" s="128" t="s">
        <v>212</v>
      </c>
      <c r="L93" s="128" t="s">
        <v>136</v>
      </c>
      <c r="M93" s="128" t="s">
        <v>22</v>
      </c>
      <c r="N93" s="132">
        <v>55439</v>
      </c>
      <c r="O93" s="176" t="s">
        <v>1395</v>
      </c>
      <c r="P93" s="126"/>
      <c r="Q93" s="126"/>
      <c r="R93" s="128"/>
      <c r="S93" s="136"/>
      <c r="T93" s="136"/>
      <c r="U93" s="136"/>
      <c r="V93" s="136"/>
      <c r="W93" s="132"/>
      <c r="X93" s="132"/>
      <c r="Y93" s="132"/>
      <c r="Z93" s="132"/>
      <c r="AA93" s="132"/>
      <c r="AB93" s="133"/>
      <c r="AC93" s="132"/>
      <c r="AD93" s="155"/>
      <c r="AE93" s="155"/>
      <c r="AF93" s="134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</row>
    <row r="94" spans="1:53" s="135" customFormat="1" x14ac:dyDescent="0.3">
      <c r="A94" s="129" t="s">
        <v>381</v>
      </c>
      <c r="B94" s="128" t="s">
        <v>382</v>
      </c>
      <c r="C94" s="130"/>
      <c r="D94" s="128" t="s">
        <v>16</v>
      </c>
      <c r="E94" s="131" t="s">
        <v>2083</v>
      </c>
      <c r="F94" s="132">
        <v>297</v>
      </c>
      <c r="G94" s="128" t="s">
        <v>383</v>
      </c>
      <c r="H94" s="128" t="s">
        <v>1985</v>
      </c>
      <c r="I94" s="128"/>
      <c r="J94" s="132">
        <v>5154</v>
      </c>
      <c r="K94" s="128" t="s">
        <v>384</v>
      </c>
      <c r="L94" s="128" t="s">
        <v>328</v>
      </c>
      <c r="M94" s="128" t="s">
        <v>22</v>
      </c>
      <c r="N94" s="132">
        <v>55816</v>
      </c>
      <c r="O94" s="126"/>
      <c r="P94" s="126"/>
      <c r="Q94" s="126"/>
      <c r="R94" s="128"/>
      <c r="S94" s="136"/>
      <c r="T94" s="136"/>
      <c r="U94" s="136"/>
      <c r="V94" s="136"/>
      <c r="W94" s="132"/>
      <c r="X94" s="132"/>
      <c r="Y94" s="132"/>
      <c r="Z94" s="132"/>
      <c r="AA94" s="132"/>
      <c r="AB94" s="133"/>
      <c r="AC94" s="132"/>
      <c r="AD94" s="132"/>
      <c r="AE94" s="132"/>
      <c r="AF94" s="134"/>
      <c r="AG94" s="128"/>
      <c r="AH94" s="128"/>
      <c r="AI94" s="128"/>
      <c r="AJ94" s="128"/>
      <c r="AK94" s="128"/>
    </row>
    <row r="95" spans="1:53" s="135" customFormat="1" x14ac:dyDescent="0.3">
      <c r="A95" s="129" t="s">
        <v>385</v>
      </c>
      <c r="B95" s="128" t="s">
        <v>390</v>
      </c>
      <c r="C95" s="130"/>
      <c r="D95" s="128" t="s">
        <v>25</v>
      </c>
      <c r="E95" s="131" t="s">
        <v>391</v>
      </c>
      <c r="F95" s="132">
        <v>474</v>
      </c>
      <c r="G95" s="128" t="s">
        <v>387</v>
      </c>
      <c r="H95" s="128" t="s">
        <v>388</v>
      </c>
      <c r="I95" s="128"/>
      <c r="J95" s="132">
        <v>5053</v>
      </c>
      <c r="K95" s="128" t="s">
        <v>389</v>
      </c>
      <c r="L95" s="128" t="s">
        <v>66</v>
      </c>
      <c r="M95" s="128" t="s">
        <v>22</v>
      </c>
      <c r="N95" s="132">
        <v>55903</v>
      </c>
      <c r="O95" s="126"/>
      <c r="P95" s="126"/>
      <c r="Q95" s="126"/>
      <c r="R95" s="128"/>
      <c r="S95" s="133"/>
      <c r="T95" s="133"/>
      <c r="U95" s="133"/>
      <c r="V95" s="133"/>
      <c r="W95" s="132"/>
      <c r="X95" s="132"/>
      <c r="Y95" s="132"/>
      <c r="Z95" s="132"/>
      <c r="AA95" s="132"/>
      <c r="AB95" s="133"/>
      <c r="AC95" s="132"/>
      <c r="AD95" s="132"/>
      <c r="AE95" s="132"/>
      <c r="AF95" s="134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</row>
    <row r="96" spans="1:53" x14ac:dyDescent="0.3">
      <c r="A96" s="129" t="s">
        <v>392</v>
      </c>
      <c r="B96" s="128" t="s">
        <v>185</v>
      </c>
      <c r="D96" s="128" t="s">
        <v>25</v>
      </c>
      <c r="E96" s="162" t="s">
        <v>393</v>
      </c>
      <c r="F96" s="132">
        <v>1070</v>
      </c>
      <c r="G96" s="128" t="s">
        <v>394</v>
      </c>
      <c r="H96" s="128" t="s">
        <v>71</v>
      </c>
      <c r="J96" s="132">
        <v>5082</v>
      </c>
      <c r="K96" s="128" t="s">
        <v>72</v>
      </c>
      <c r="L96" s="128" t="s">
        <v>73</v>
      </c>
      <c r="M96" s="128" t="s">
        <v>22</v>
      </c>
      <c r="N96" s="132">
        <v>55345</v>
      </c>
      <c r="P96" s="126"/>
      <c r="S96" s="136"/>
      <c r="T96" s="136"/>
      <c r="U96" s="136"/>
      <c r="V96" s="136"/>
      <c r="AF96" s="134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</row>
    <row r="97" spans="1:53" s="135" customFormat="1" x14ac:dyDescent="0.3">
      <c r="A97" s="129" t="s">
        <v>395</v>
      </c>
      <c r="B97" s="128" t="s">
        <v>396</v>
      </c>
      <c r="C97" s="130"/>
      <c r="D97" s="128" t="s">
        <v>16</v>
      </c>
      <c r="E97" s="131" t="s">
        <v>397</v>
      </c>
      <c r="F97" s="132">
        <v>643</v>
      </c>
      <c r="G97" s="128" t="s">
        <v>210</v>
      </c>
      <c r="H97" s="128" t="s">
        <v>1945</v>
      </c>
      <c r="I97" s="128"/>
      <c r="J97" s="132">
        <v>5134</v>
      </c>
      <c r="K97" s="128" t="s">
        <v>212</v>
      </c>
      <c r="L97" s="128" t="s">
        <v>136</v>
      </c>
      <c r="M97" s="128" t="s">
        <v>22</v>
      </c>
      <c r="N97" s="132">
        <v>55439</v>
      </c>
      <c r="O97" s="126"/>
      <c r="P97" s="126"/>
      <c r="Q97" s="126"/>
      <c r="R97" s="128"/>
      <c r="S97" s="136"/>
      <c r="T97" s="136"/>
      <c r="U97" s="136"/>
      <c r="V97" s="136"/>
      <c r="W97" s="132"/>
      <c r="X97" s="132"/>
      <c r="Y97" s="132"/>
      <c r="Z97" s="132"/>
      <c r="AA97" s="132"/>
      <c r="AB97" s="133"/>
      <c r="AC97" s="132"/>
      <c r="AD97" s="132"/>
      <c r="AE97" s="132"/>
      <c r="AF97" s="134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</row>
    <row r="98" spans="1:53" s="148" customFormat="1" x14ac:dyDescent="0.3">
      <c r="A98" s="129" t="s">
        <v>398</v>
      </c>
      <c r="B98" s="128" t="s">
        <v>399</v>
      </c>
      <c r="C98" s="130"/>
      <c r="D98" s="128" t="s">
        <v>16</v>
      </c>
      <c r="E98" s="131" t="s">
        <v>400</v>
      </c>
      <c r="F98" s="132">
        <v>287</v>
      </c>
      <c r="G98" s="128" t="s">
        <v>27</v>
      </c>
      <c r="H98" s="128" t="s">
        <v>28</v>
      </c>
      <c r="I98" s="128"/>
      <c r="J98" s="132">
        <v>5076</v>
      </c>
      <c r="K98" s="128" t="s">
        <v>29</v>
      </c>
      <c r="L98" s="128" t="s">
        <v>30</v>
      </c>
      <c r="M98" s="128" t="s">
        <v>22</v>
      </c>
      <c r="N98" s="132">
        <v>56003</v>
      </c>
      <c r="O98" s="126"/>
      <c r="P98" s="172"/>
      <c r="Q98" s="172"/>
      <c r="S98" s="173"/>
      <c r="T98" s="173"/>
      <c r="U98" s="173"/>
      <c r="V98" s="173"/>
      <c r="W98" s="171"/>
      <c r="X98" s="171"/>
      <c r="Y98" s="171"/>
      <c r="Z98" s="171"/>
      <c r="AA98" s="171"/>
      <c r="AB98" s="174"/>
      <c r="AC98" s="171"/>
      <c r="AD98" s="171"/>
      <c r="AE98" s="171"/>
      <c r="AF98" s="175"/>
    </row>
    <row r="99" spans="1:53" s="135" customFormat="1" x14ac:dyDescent="0.3">
      <c r="A99" s="169" t="s">
        <v>2033</v>
      </c>
      <c r="B99" s="148" t="s">
        <v>144</v>
      </c>
      <c r="C99" s="170" t="s">
        <v>32</v>
      </c>
      <c r="D99" s="148" t="s">
        <v>16</v>
      </c>
      <c r="E99" s="142" t="s">
        <v>2034</v>
      </c>
      <c r="F99" s="171">
        <v>7069</v>
      </c>
      <c r="G99" s="148" t="s">
        <v>2035</v>
      </c>
      <c r="H99" s="148" t="s">
        <v>34</v>
      </c>
      <c r="I99" s="148" t="s">
        <v>35</v>
      </c>
      <c r="J99" s="171">
        <v>5192</v>
      </c>
      <c r="K99" s="137" t="s">
        <v>36</v>
      </c>
      <c r="L99" s="148" t="s">
        <v>51</v>
      </c>
      <c r="M99" s="148" t="s">
        <v>22</v>
      </c>
      <c r="N99" s="171">
        <v>55117</v>
      </c>
      <c r="O99" s="176" t="s">
        <v>1395</v>
      </c>
      <c r="P99" s="126"/>
      <c r="Q99" s="126"/>
      <c r="R99" s="128"/>
      <c r="S99" s="136"/>
      <c r="T99" s="136"/>
      <c r="U99" s="136"/>
      <c r="V99" s="136"/>
      <c r="W99" s="132"/>
      <c r="X99" s="132"/>
      <c r="Y99" s="132"/>
      <c r="Z99" s="132"/>
      <c r="AA99" s="132"/>
      <c r="AB99" s="133"/>
      <c r="AC99" s="132"/>
      <c r="AD99" s="132"/>
      <c r="AE99" s="132"/>
      <c r="AF99" s="13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</row>
    <row r="100" spans="1:53" s="190" customFormat="1" x14ac:dyDescent="0.3">
      <c r="A100" s="129" t="s">
        <v>401</v>
      </c>
      <c r="B100" s="128" t="s">
        <v>402</v>
      </c>
      <c r="C100" s="130"/>
      <c r="D100" s="128" t="s">
        <v>16</v>
      </c>
      <c r="E100" s="131" t="s">
        <v>403</v>
      </c>
      <c r="F100" s="132">
        <v>1028</v>
      </c>
      <c r="G100" s="128" t="s">
        <v>404</v>
      </c>
      <c r="H100" s="128" t="s">
        <v>266</v>
      </c>
      <c r="I100" s="128"/>
      <c r="J100" s="132">
        <v>5243</v>
      </c>
      <c r="K100" s="128" t="s">
        <v>405</v>
      </c>
      <c r="L100" s="128" t="s">
        <v>57</v>
      </c>
      <c r="M100" s="128" t="s">
        <v>22</v>
      </c>
      <c r="N100" s="132">
        <v>55127</v>
      </c>
      <c r="O100" s="126"/>
      <c r="P100" s="126"/>
      <c r="Q100" s="126"/>
      <c r="R100" s="128"/>
      <c r="S100" s="133"/>
      <c r="T100" s="133"/>
      <c r="U100" s="133"/>
      <c r="V100" s="133"/>
      <c r="W100" s="132"/>
      <c r="X100" s="132"/>
      <c r="Y100" s="132"/>
      <c r="Z100" s="132"/>
      <c r="AA100" s="132"/>
      <c r="AB100" s="133"/>
      <c r="AC100" s="132"/>
      <c r="AD100" s="132"/>
      <c r="AE100" s="132"/>
      <c r="AF100" s="138"/>
      <c r="AG100" s="135"/>
      <c r="AH100" s="135"/>
      <c r="AI100" s="135"/>
      <c r="AJ100" s="135"/>
      <c r="AK100" s="128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</row>
    <row r="101" spans="1:53" s="135" customFormat="1" x14ac:dyDescent="0.3">
      <c r="A101" s="129" t="s">
        <v>409</v>
      </c>
      <c r="B101" s="128" t="s">
        <v>410</v>
      </c>
      <c r="C101" s="130"/>
      <c r="D101" s="128" t="s">
        <v>25</v>
      </c>
      <c r="E101" s="131" t="s">
        <v>411</v>
      </c>
      <c r="F101" s="132">
        <v>835</v>
      </c>
      <c r="G101" s="128" t="s">
        <v>412</v>
      </c>
      <c r="H101" s="128" t="s">
        <v>413</v>
      </c>
      <c r="I101" s="128"/>
      <c r="J101" s="132">
        <v>5051</v>
      </c>
      <c r="K101" s="128" t="s">
        <v>414</v>
      </c>
      <c r="L101" s="128" t="s">
        <v>82</v>
      </c>
      <c r="M101" s="128" t="s">
        <v>22</v>
      </c>
      <c r="N101" s="132">
        <v>56001</v>
      </c>
      <c r="O101" s="126"/>
      <c r="P101" s="126"/>
      <c r="Q101" s="126"/>
      <c r="R101" s="128"/>
      <c r="S101" s="133"/>
      <c r="T101" s="136"/>
      <c r="U101" s="136"/>
      <c r="V101" s="136"/>
      <c r="W101" s="132"/>
      <c r="X101" s="132"/>
      <c r="Y101" s="132"/>
      <c r="Z101" s="132"/>
      <c r="AA101" s="132"/>
      <c r="AB101" s="133"/>
      <c r="AC101" s="132"/>
      <c r="AD101" s="132"/>
      <c r="AE101" s="132"/>
      <c r="AF101" s="134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</row>
    <row r="102" spans="1:53" s="135" customFormat="1" x14ac:dyDescent="0.3">
      <c r="A102" s="129" t="s">
        <v>409</v>
      </c>
      <c r="B102" s="128" t="s">
        <v>415</v>
      </c>
      <c r="C102" s="130"/>
      <c r="D102" s="128" t="s">
        <v>16</v>
      </c>
      <c r="E102" s="131" t="s">
        <v>416</v>
      </c>
      <c r="F102" s="132">
        <v>444</v>
      </c>
      <c r="G102" s="128" t="s">
        <v>2066</v>
      </c>
      <c r="H102" s="128" t="s">
        <v>417</v>
      </c>
      <c r="I102" s="128"/>
      <c r="J102" s="132">
        <v>5250</v>
      </c>
      <c r="K102" s="128" t="s">
        <v>418</v>
      </c>
      <c r="L102" s="128" t="s">
        <v>37</v>
      </c>
      <c r="M102" s="128" t="s">
        <v>22</v>
      </c>
      <c r="N102" s="132">
        <v>55118</v>
      </c>
      <c r="O102" s="126"/>
      <c r="P102" s="126"/>
      <c r="Q102" s="126"/>
      <c r="R102" s="128"/>
      <c r="S102" s="133"/>
      <c r="T102" s="133"/>
      <c r="U102" s="133"/>
      <c r="V102" s="133"/>
      <c r="W102" s="132"/>
      <c r="X102" s="132"/>
      <c r="Y102" s="132"/>
      <c r="Z102" s="132"/>
      <c r="AA102" s="132"/>
      <c r="AB102" s="133"/>
      <c r="AC102" s="132"/>
      <c r="AD102" s="132"/>
      <c r="AE102" s="132"/>
      <c r="AF102" s="159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</row>
    <row r="103" spans="1:53" s="135" customFormat="1" x14ac:dyDescent="0.3">
      <c r="A103" s="129" t="s">
        <v>419</v>
      </c>
      <c r="B103" s="128" t="s">
        <v>420</v>
      </c>
      <c r="C103" s="130"/>
      <c r="D103" s="128" t="s">
        <v>16</v>
      </c>
      <c r="E103" s="131" t="s">
        <v>421</v>
      </c>
      <c r="F103" s="132">
        <v>1054</v>
      </c>
      <c r="G103" s="128" t="s">
        <v>110</v>
      </c>
      <c r="H103" s="128" t="s">
        <v>1983</v>
      </c>
      <c r="I103" s="128"/>
      <c r="J103" s="132">
        <v>5155</v>
      </c>
      <c r="K103" s="128" t="s">
        <v>112</v>
      </c>
      <c r="L103" s="128" t="s">
        <v>51</v>
      </c>
      <c r="M103" s="128" t="s">
        <v>22</v>
      </c>
      <c r="N103" s="132">
        <v>55127</v>
      </c>
      <c r="O103" s="126"/>
      <c r="P103" s="126"/>
      <c r="Q103" s="126"/>
      <c r="R103" s="128"/>
      <c r="S103" s="136"/>
      <c r="T103" s="136"/>
      <c r="U103" s="136"/>
      <c r="V103" s="136"/>
      <c r="W103" s="132"/>
      <c r="X103" s="132"/>
      <c r="Y103" s="132"/>
      <c r="Z103" s="132"/>
      <c r="AA103" s="132"/>
      <c r="AB103" s="133"/>
      <c r="AC103" s="132"/>
      <c r="AD103" s="155"/>
      <c r="AE103" s="155"/>
      <c r="AF103" s="159"/>
      <c r="AG103" s="128"/>
      <c r="AH103" s="128"/>
      <c r="AI103" s="128"/>
      <c r="AJ103" s="128"/>
      <c r="AK103" s="128"/>
    </row>
    <row r="104" spans="1:53" s="135" customFormat="1" x14ac:dyDescent="0.3">
      <c r="A104" s="129" t="s">
        <v>419</v>
      </c>
      <c r="B104" s="128" t="s">
        <v>24</v>
      </c>
      <c r="C104" s="130"/>
      <c r="D104" s="128" t="s">
        <v>25</v>
      </c>
      <c r="E104" s="131" t="s">
        <v>422</v>
      </c>
      <c r="F104" s="132">
        <v>898</v>
      </c>
      <c r="G104" s="128" t="s">
        <v>423</v>
      </c>
      <c r="H104" s="128" t="s">
        <v>323</v>
      </c>
      <c r="I104" s="128"/>
      <c r="J104" s="132">
        <v>5044</v>
      </c>
      <c r="K104" s="128" t="s">
        <v>424</v>
      </c>
      <c r="L104" s="128" t="s">
        <v>425</v>
      </c>
      <c r="M104" s="128" t="s">
        <v>22</v>
      </c>
      <c r="N104" s="132">
        <v>55426</v>
      </c>
      <c r="O104" s="126"/>
      <c r="P104" s="126"/>
      <c r="Q104" s="126"/>
      <c r="R104" s="128"/>
      <c r="S104" s="133"/>
      <c r="T104" s="136"/>
      <c r="U104" s="136"/>
      <c r="V104" s="136"/>
      <c r="W104" s="132"/>
      <c r="X104" s="132"/>
      <c r="Y104" s="132"/>
      <c r="Z104" s="132"/>
      <c r="AA104" s="132"/>
      <c r="AB104" s="133"/>
      <c r="AC104" s="132"/>
      <c r="AD104" s="132"/>
      <c r="AE104" s="132"/>
      <c r="AF104" s="134"/>
      <c r="AG104" s="128"/>
      <c r="AH104" s="128"/>
      <c r="AI104" s="128"/>
      <c r="AJ104" s="128"/>
      <c r="AK104" s="128"/>
    </row>
    <row r="105" spans="1:53" s="135" customFormat="1" x14ac:dyDescent="0.3">
      <c r="A105" s="129" t="s">
        <v>426</v>
      </c>
      <c r="B105" s="128" t="s">
        <v>250</v>
      </c>
      <c r="C105" s="130"/>
      <c r="D105" s="128" t="s">
        <v>16</v>
      </c>
      <c r="E105" s="131" t="s">
        <v>427</v>
      </c>
      <c r="F105" s="132">
        <v>649</v>
      </c>
      <c r="G105" s="128" t="s">
        <v>110</v>
      </c>
      <c r="H105" s="128" t="s">
        <v>1983</v>
      </c>
      <c r="I105" s="128"/>
      <c r="J105" s="132">
        <v>5155</v>
      </c>
      <c r="K105" s="128" t="s">
        <v>112</v>
      </c>
      <c r="L105" s="128" t="s">
        <v>57</v>
      </c>
      <c r="M105" s="128" t="s">
        <v>22</v>
      </c>
      <c r="N105" s="132">
        <v>55127</v>
      </c>
      <c r="O105" s="126"/>
      <c r="P105" s="126"/>
      <c r="Q105" s="126"/>
      <c r="R105" s="128"/>
      <c r="S105" s="136"/>
      <c r="T105" s="133"/>
      <c r="U105" s="136"/>
      <c r="V105" s="136"/>
      <c r="W105" s="132"/>
      <c r="X105" s="132"/>
      <c r="Y105" s="132"/>
      <c r="Z105" s="132"/>
      <c r="AA105" s="132"/>
      <c r="AB105" s="133"/>
      <c r="AC105" s="132"/>
      <c r="AD105" s="132"/>
      <c r="AE105" s="132"/>
      <c r="AF105" s="134"/>
      <c r="AG105" s="128"/>
      <c r="AH105" s="128"/>
      <c r="AI105" s="128"/>
      <c r="AJ105" s="128"/>
      <c r="AK105" s="128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</row>
    <row r="106" spans="1:53" s="135" customFormat="1" x14ac:dyDescent="0.3">
      <c r="A106" s="129" t="s">
        <v>426</v>
      </c>
      <c r="B106" s="128" t="s">
        <v>428</v>
      </c>
      <c r="C106" s="130"/>
      <c r="D106" s="128" t="s">
        <v>16</v>
      </c>
      <c r="E106" s="131" t="s">
        <v>429</v>
      </c>
      <c r="F106" s="132">
        <v>144</v>
      </c>
      <c r="G106" s="128" t="s">
        <v>430</v>
      </c>
      <c r="H106" s="128" t="s">
        <v>71</v>
      </c>
      <c r="I106" s="128"/>
      <c r="J106" s="132">
        <v>5082</v>
      </c>
      <c r="K106" s="128" t="s">
        <v>72</v>
      </c>
      <c r="L106" s="128" t="s">
        <v>73</v>
      </c>
      <c r="M106" s="128" t="s">
        <v>22</v>
      </c>
      <c r="N106" s="132">
        <v>55345</v>
      </c>
      <c r="O106" s="126"/>
      <c r="P106" s="126"/>
      <c r="Q106" s="126"/>
      <c r="R106" s="128"/>
      <c r="S106" s="136"/>
      <c r="T106" s="136"/>
      <c r="U106" s="136"/>
      <c r="V106" s="136"/>
      <c r="W106" s="132"/>
      <c r="X106" s="132"/>
      <c r="Y106" s="132"/>
      <c r="Z106" s="132"/>
      <c r="AA106" s="132"/>
      <c r="AB106" s="133"/>
      <c r="AC106" s="132"/>
      <c r="AD106" s="132"/>
      <c r="AE106" s="132"/>
      <c r="AF106" s="134"/>
      <c r="AG106" s="128"/>
      <c r="AH106" s="128"/>
      <c r="AI106" s="128"/>
      <c r="AJ106" s="128"/>
      <c r="AK106" s="128"/>
    </row>
    <row r="107" spans="1:53" s="148" customFormat="1" x14ac:dyDescent="0.3">
      <c r="A107" s="129" t="s">
        <v>431</v>
      </c>
      <c r="B107" s="128" t="s">
        <v>432</v>
      </c>
      <c r="C107" s="130"/>
      <c r="D107" s="128" t="s">
        <v>25</v>
      </c>
      <c r="E107" s="131" t="s">
        <v>433</v>
      </c>
      <c r="F107" s="132">
        <v>294</v>
      </c>
      <c r="G107" s="128" t="s">
        <v>434</v>
      </c>
      <c r="H107" s="128" t="s">
        <v>435</v>
      </c>
      <c r="I107" s="128"/>
      <c r="J107" s="132">
        <v>5120</v>
      </c>
      <c r="K107" s="128" t="s">
        <v>436</v>
      </c>
      <c r="L107" s="128" t="s">
        <v>290</v>
      </c>
      <c r="M107" s="128" t="s">
        <v>22</v>
      </c>
      <c r="N107" s="132">
        <v>55732</v>
      </c>
      <c r="O107" s="126"/>
      <c r="P107" s="126"/>
      <c r="Q107" s="126"/>
      <c r="R107" s="151"/>
      <c r="S107" s="136"/>
      <c r="T107" s="136"/>
      <c r="U107" s="136"/>
      <c r="V107" s="136"/>
      <c r="W107" s="132"/>
      <c r="X107" s="132"/>
      <c r="Y107" s="132"/>
      <c r="Z107" s="132"/>
      <c r="AA107" s="132"/>
      <c r="AB107" s="133"/>
      <c r="AC107" s="132"/>
      <c r="AD107" s="132"/>
      <c r="AE107" s="132"/>
      <c r="AF107" s="134"/>
      <c r="AG107" s="128"/>
      <c r="AH107" s="128"/>
      <c r="AI107" s="128"/>
      <c r="AJ107" s="128"/>
      <c r="AK107" s="128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</row>
    <row r="108" spans="1:53" x14ac:dyDescent="0.3">
      <c r="A108" s="129" t="s">
        <v>431</v>
      </c>
      <c r="B108" s="128" t="s">
        <v>437</v>
      </c>
      <c r="D108" s="128" t="s">
        <v>16</v>
      </c>
      <c r="E108" s="131" t="s">
        <v>2106</v>
      </c>
      <c r="F108" s="132">
        <v>956</v>
      </c>
      <c r="G108" s="128" t="s">
        <v>2107</v>
      </c>
      <c r="H108" s="128" t="s">
        <v>2108</v>
      </c>
      <c r="J108" s="132">
        <v>5206</v>
      </c>
      <c r="K108" s="128" t="s">
        <v>118</v>
      </c>
      <c r="L108" s="128" t="s">
        <v>80</v>
      </c>
      <c r="M108" s="128" t="s">
        <v>81</v>
      </c>
      <c r="N108" s="132">
        <v>57106</v>
      </c>
      <c r="P108" s="126"/>
      <c r="S108" s="136"/>
      <c r="U108" s="136"/>
      <c r="V108" s="136"/>
      <c r="AF108" s="134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</row>
    <row r="109" spans="1:53" s="135" customFormat="1" x14ac:dyDescent="0.3">
      <c r="A109" s="129" t="s">
        <v>439</v>
      </c>
      <c r="B109" s="128" t="s">
        <v>214</v>
      </c>
      <c r="C109" s="130"/>
      <c r="D109" s="128" t="s">
        <v>16</v>
      </c>
      <c r="E109" s="131" t="s">
        <v>1965</v>
      </c>
      <c r="F109" s="132">
        <v>450</v>
      </c>
      <c r="G109" s="128" t="s">
        <v>408</v>
      </c>
      <c r="H109" s="128" t="s">
        <v>78</v>
      </c>
      <c r="I109" s="128"/>
      <c r="J109" s="132">
        <v>5111</v>
      </c>
      <c r="K109" s="153" t="s">
        <v>79</v>
      </c>
      <c r="L109" s="147" t="s">
        <v>86</v>
      </c>
      <c r="M109" s="128" t="s">
        <v>81</v>
      </c>
      <c r="N109" s="147">
        <v>57106</v>
      </c>
      <c r="O109" s="126"/>
      <c r="P109" s="126"/>
      <c r="Q109" s="126"/>
      <c r="R109" s="128"/>
      <c r="S109" s="136"/>
      <c r="T109" s="136"/>
      <c r="U109" s="136"/>
      <c r="V109" s="136"/>
      <c r="W109" s="132"/>
      <c r="X109" s="132"/>
      <c r="Y109" s="132"/>
      <c r="Z109" s="132"/>
      <c r="AA109" s="132"/>
      <c r="AB109" s="133"/>
      <c r="AC109" s="132"/>
      <c r="AD109" s="132"/>
      <c r="AE109" s="132"/>
      <c r="AF109" s="134"/>
      <c r="AG109" s="128"/>
      <c r="AH109" s="128"/>
      <c r="AI109" s="128"/>
      <c r="AJ109" s="128"/>
      <c r="AK109" s="128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</row>
    <row r="110" spans="1:53" s="135" customFormat="1" x14ac:dyDescent="0.3">
      <c r="A110" s="129" t="s">
        <v>444</v>
      </c>
      <c r="B110" s="128" t="s">
        <v>15</v>
      </c>
      <c r="C110" s="130"/>
      <c r="D110" s="128" t="s">
        <v>16</v>
      </c>
      <c r="E110" s="131" t="s">
        <v>445</v>
      </c>
      <c r="F110" s="132">
        <v>590</v>
      </c>
      <c r="G110" s="128" t="s">
        <v>116</v>
      </c>
      <c r="H110" s="128" t="s">
        <v>117</v>
      </c>
      <c r="I110" s="128"/>
      <c r="J110" s="132">
        <v>5206</v>
      </c>
      <c r="K110" s="128" t="s">
        <v>118</v>
      </c>
      <c r="L110" s="128" t="s">
        <v>2053</v>
      </c>
      <c r="M110" s="128" t="s">
        <v>22</v>
      </c>
      <c r="N110" s="132">
        <v>55430</v>
      </c>
      <c r="O110" s="126"/>
      <c r="P110" s="126"/>
      <c r="Q110" s="126"/>
      <c r="R110" s="128"/>
      <c r="S110" s="136"/>
      <c r="T110" s="136"/>
      <c r="U110" s="136"/>
      <c r="V110" s="136"/>
      <c r="W110" s="132"/>
      <c r="X110" s="132"/>
      <c r="Y110" s="132"/>
      <c r="Z110" s="132"/>
      <c r="AA110" s="132"/>
      <c r="AB110" s="133"/>
      <c r="AC110" s="132"/>
      <c r="AD110" s="132"/>
      <c r="AE110" s="132"/>
      <c r="AF110" s="134"/>
      <c r="AG110" s="128"/>
      <c r="AH110" s="128"/>
      <c r="AI110" s="128"/>
      <c r="AJ110" s="128"/>
      <c r="AK110" s="128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</row>
    <row r="111" spans="1:53" s="135" customFormat="1" x14ac:dyDescent="0.3">
      <c r="A111" s="129" t="s">
        <v>1976</v>
      </c>
      <c r="B111" s="128" t="s">
        <v>1977</v>
      </c>
      <c r="C111" s="130"/>
      <c r="D111" s="128" t="s">
        <v>16</v>
      </c>
      <c r="E111" s="157" t="s">
        <v>1978</v>
      </c>
      <c r="F111" s="132">
        <v>8280</v>
      </c>
      <c r="G111" s="128" t="s">
        <v>1979</v>
      </c>
      <c r="H111" s="128" t="s">
        <v>78</v>
      </c>
      <c r="I111" s="128"/>
      <c r="J111" s="132">
        <v>5111</v>
      </c>
      <c r="K111" s="128" t="s">
        <v>79</v>
      </c>
      <c r="L111" s="128" t="s">
        <v>80</v>
      </c>
      <c r="M111" s="128" t="s">
        <v>81</v>
      </c>
      <c r="N111" s="132">
        <v>57106</v>
      </c>
      <c r="O111" s="126"/>
      <c r="P111" s="126"/>
      <c r="Q111" s="126"/>
      <c r="R111" s="128"/>
      <c r="S111" s="133"/>
      <c r="T111" s="136"/>
      <c r="U111" s="136"/>
      <c r="V111" s="136"/>
      <c r="W111" s="132"/>
      <c r="X111" s="132"/>
      <c r="Y111" s="132"/>
      <c r="Z111" s="132"/>
      <c r="AA111" s="132"/>
      <c r="AB111" s="133"/>
      <c r="AC111" s="132"/>
      <c r="AD111" s="132"/>
      <c r="AE111" s="132"/>
      <c r="AF111" s="134"/>
      <c r="AG111" s="128"/>
      <c r="AH111" s="128"/>
      <c r="AI111" s="128"/>
      <c r="AJ111" s="128"/>
      <c r="AK111" s="128"/>
    </row>
    <row r="112" spans="1:53" s="135" customFormat="1" x14ac:dyDescent="0.3">
      <c r="A112" s="129" t="s">
        <v>447</v>
      </c>
      <c r="B112" s="128" t="s">
        <v>165</v>
      </c>
      <c r="C112" s="130"/>
      <c r="D112" s="128" t="s">
        <v>16</v>
      </c>
      <c r="E112" s="131" t="s">
        <v>448</v>
      </c>
      <c r="F112" s="132">
        <v>431</v>
      </c>
      <c r="G112" s="128" t="s">
        <v>449</v>
      </c>
      <c r="H112" s="128" t="s">
        <v>450</v>
      </c>
      <c r="I112" s="128"/>
      <c r="J112" s="132">
        <v>5058</v>
      </c>
      <c r="K112" s="128" t="s">
        <v>2043</v>
      </c>
      <c r="L112" s="128" t="s">
        <v>100</v>
      </c>
      <c r="M112" s="128" t="s">
        <v>22</v>
      </c>
      <c r="N112" s="132">
        <v>55405</v>
      </c>
      <c r="O112" s="126"/>
      <c r="P112" s="126"/>
      <c r="Q112" s="126"/>
      <c r="R112" s="128"/>
      <c r="S112" s="136"/>
      <c r="T112" s="133"/>
      <c r="U112" s="136"/>
      <c r="V112" s="136"/>
      <c r="W112" s="132"/>
      <c r="X112" s="132"/>
      <c r="Y112" s="132"/>
      <c r="Z112" s="132"/>
      <c r="AA112" s="132"/>
      <c r="AB112" s="133"/>
      <c r="AC112" s="132"/>
      <c r="AD112" s="132"/>
      <c r="AE112" s="132"/>
      <c r="AF112" s="134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</row>
    <row r="113" spans="1:53" s="135" customFormat="1" x14ac:dyDescent="0.3">
      <c r="A113" s="129" t="s">
        <v>452</v>
      </c>
      <c r="B113" s="128" t="s">
        <v>437</v>
      </c>
      <c r="C113" s="130"/>
      <c r="D113" s="128" t="s">
        <v>16</v>
      </c>
      <c r="E113" s="131" t="s">
        <v>453</v>
      </c>
      <c r="F113" s="132">
        <v>138</v>
      </c>
      <c r="G113" s="128" t="s">
        <v>454</v>
      </c>
      <c r="H113" s="128" t="s">
        <v>98</v>
      </c>
      <c r="I113" s="128"/>
      <c r="J113" s="132">
        <v>5352</v>
      </c>
      <c r="K113" s="128" t="s">
        <v>99</v>
      </c>
      <c r="L113" s="128" t="s">
        <v>455</v>
      </c>
      <c r="M113" s="128" t="s">
        <v>22</v>
      </c>
      <c r="N113" s="132">
        <v>55426</v>
      </c>
      <c r="O113" s="126"/>
      <c r="P113" s="126"/>
      <c r="Q113" s="126"/>
      <c r="R113" s="128"/>
      <c r="S113" s="133"/>
      <c r="T113" s="133"/>
      <c r="U113" s="133"/>
      <c r="V113" s="133"/>
      <c r="W113" s="132"/>
      <c r="X113" s="132"/>
      <c r="Y113" s="132"/>
      <c r="Z113" s="132"/>
      <c r="AA113" s="132"/>
      <c r="AB113" s="133"/>
      <c r="AC113" s="132"/>
      <c r="AD113" s="132"/>
      <c r="AE113" s="132"/>
      <c r="AF113" s="159"/>
      <c r="AG113" s="128"/>
      <c r="AH113" s="128"/>
      <c r="AI113" s="128"/>
      <c r="AJ113" s="128"/>
      <c r="AK113" s="128"/>
    </row>
    <row r="114" spans="1:53" s="135" customFormat="1" x14ac:dyDescent="0.3">
      <c r="A114" s="129" t="s">
        <v>456</v>
      </c>
      <c r="B114" s="128" t="s">
        <v>457</v>
      </c>
      <c r="C114" s="130"/>
      <c r="D114" s="128" t="s">
        <v>16</v>
      </c>
      <c r="E114" s="131" t="s">
        <v>458</v>
      </c>
      <c r="F114" s="132">
        <v>5964</v>
      </c>
      <c r="G114" s="128" t="s">
        <v>459</v>
      </c>
      <c r="H114" s="128" t="s">
        <v>1983</v>
      </c>
      <c r="I114" s="128"/>
      <c r="J114" s="132">
        <v>5155</v>
      </c>
      <c r="K114" s="153" t="s">
        <v>112</v>
      </c>
      <c r="L114" s="147" t="s">
        <v>51</v>
      </c>
      <c r="M114" s="128" t="s">
        <v>22</v>
      </c>
      <c r="N114" s="132">
        <v>55127</v>
      </c>
      <c r="O114" s="126"/>
      <c r="P114" s="126"/>
      <c r="Q114" s="126"/>
      <c r="R114" s="128"/>
      <c r="S114" s="136"/>
      <c r="T114" s="136"/>
      <c r="U114" s="136"/>
      <c r="V114" s="136"/>
      <c r="W114" s="132"/>
      <c r="X114" s="132"/>
      <c r="Y114" s="132"/>
      <c r="Z114" s="132"/>
      <c r="AA114" s="132"/>
      <c r="AB114" s="133"/>
      <c r="AC114" s="132"/>
      <c r="AD114" s="155"/>
      <c r="AE114" s="155"/>
      <c r="AF114" s="138"/>
    </row>
    <row r="115" spans="1:53" s="135" customFormat="1" x14ac:dyDescent="0.3">
      <c r="A115" s="129" t="s">
        <v>460</v>
      </c>
      <c r="B115" s="128" t="s">
        <v>214</v>
      </c>
      <c r="C115" s="130"/>
      <c r="D115" s="128" t="s">
        <v>16</v>
      </c>
      <c r="E115" s="131" t="s">
        <v>461</v>
      </c>
      <c r="F115" s="132">
        <v>1006</v>
      </c>
      <c r="G115" s="128" t="s">
        <v>462</v>
      </c>
      <c r="H115" s="128" t="s">
        <v>463</v>
      </c>
      <c r="I115" s="128"/>
      <c r="J115" s="132">
        <v>5354</v>
      </c>
      <c r="K115" s="128" t="s">
        <v>464</v>
      </c>
      <c r="L115" s="128" t="s">
        <v>465</v>
      </c>
      <c r="M115" s="128" t="s">
        <v>22</v>
      </c>
      <c r="N115" s="132">
        <v>55311</v>
      </c>
      <c r="O115" s="126"/>
      <c r="P115" s="126"/>
      <c r="Q115" s="126"/>
      <c r="R115" s="128"/>
      <c r="S115" s="133"/>
      <c r="T115" s="136"/>
      <c r="U115" s="136"/>
      <c r="V115" s="154"/>
      <c r="W115" s="132"/>
      <c r="X115" s="132"/>
      <c r="Y115" s="132"/>
      <c r="Z115" s="132"/>
      <c r="AA115" s="132"/>
      <c r="AB115" s="133"/>
      <c r="AC115" s="132"/>
      <c r="AD115" s="132"/>
      <c r="AE115" s="132"/>
      <c r="AF115" s="138"/>
      <c r="AG115" s="128"/>
      <c r="AH115" s="128"/>
      <c r="AI115" s="128"/>
      <c r="AJ115" s="128"/>
      <c r="AK115" s="128"/>
    </row>
    <row r="116" spans="1:53" s="135" customFormat="1" x14ac:dyDescent="0.3">
      <c r="A116" s="129" t="s">
        <v>460</v>
      </c>
      <c r="B116" s="128" t="s">
        <v>466</v>
      </c>
      <c r="C116" s="130"/>
      <c r="D116" s="128" t="s">
        <v>25</v>
      </c>
      <c r="E116" s="131" t="s">
        <v>467</v>
      </c>
      <c r="F116" s="132">
        <v>1022</v>
      </c>
      <c r="G116" s="128" t="s">
        <v>468</v>
      </c>
      <c r="H116" s="128" t="s">
        <v>469</v>
      </c>
      <c r="I116" s="128"/>
      <c r="J116" s="132">
        <v>5255</v>
      </c>
      <c r="K116" s="128" t="s">
        <v>470</v>
      </c>
      <c r="L116" s="128" t="s">
        <v>325</v>
      </c>
      <c r="M116" s="128" t="s">
        <v>22</v>
      </c>
      <c r="N116" s="132">
        <v>56377</v>
      </c>
      <c r="O116" s="126"/>
      <c r="P116" s="126"/>
      <c r="Q116" s="126"/>
      <c r="R116" s="128"/>
      <c r="S116" s="136"/>
      <c r="T116" s="136"/>
      <c r="U116" s="136"/>
      <c r="V116" s="136"/>
      <c r="W116" s="132"/>
      <c r="X116" s="132"/>
      <c r="Y116" s="132"/>
      <c r="Z116" s="132"/>
      <c r="AA116" s="132"/>
      <c r="AB116" s="133"/>
      <c r="AC116" s="132"/>
      <c r="AD116" s="132"/>
      <c r="AE116" s="132"/>
      <c r="AF116" s="134"/>
      <c r="AG116" s="128"/>
      <c r="AH116" s="128"/>
      <c r="AI116" s="128"/>
      <c r="AJ116" s="128"/>
      <c r="AK116" s="128"/>
    </row>
    <row r="117" spans="1:53" s="135" customFormat="1" x14ac:dyDescent="0.3">
      <c r="A117" s="129" t="s">
        <v>471</v>
      </c>
      <c r="B117" s="128" t="s">
        <v>472</v>
      </c>
      <c r="C117" s="130"/>
      <c r="D117" s="128" t="s">
        <v>16</v>
      </c>
      <c r="E117" s="131" t="s">
        <v>2044</v>
      </c>
      <c r="F117" s="132">
        <v>230</v>
      </c>
      <c r="G117" s="128" t="s">
        <v>473</v>
      </c>
      <c r="H117" s="128" t="s">
        <v>474</v>
      </c>
      <c r="I117" s="128"/>
      <c r="J117" s="132">
        <v>5031</v>
      </c>
      <c r="K117" s="128" t="s">
        <v>475</v>
      </c>
      <c r="L117" s="128" t="s">
        <v>476</v>
      </c>
      <c r="M117" s="128" t="s">
        <v>22</v>
      </c>
      <c r="N117" s="132">
        <v>55331</v>
      </c>
      <c r="O117" s="126"/>
      <c r="P117" s="126"/>
      <c r="Q117" s="126"/>
      <c r="R117" s="128"/>
      <c r="S117" s="133"/>
      <c r="T117" s="133"/>
      <c r="U117" s="133"/>
      <c r="V117" s="133"/>
      <c r="W117" s="132"/>
      <c r="X117" s="132"/>
      <c r="Y117" s="132"/>
      <c r="Z117" s="132"/>
      <c r="AA117" s="132"/>
      <c r="AB117" s="133"/>
      <c r="AC117" s="132"/>
      <c r="AD117" s="132"/>
      <c r="AE117" s="132"/>
      <c r="AF117" s="134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</row>
    <row r="118" spans="1:53" s="135" customFormat="1" x14ac:dyDescent="0.3">
      <c r="A118" s="129" t="s">
        <v>477</v>
      </c>
      <c r="B118" s="128" t="s">
        <v>478</v>
      </c>
      <c r="C118" s="130"/>
      <c r="D118" s="128" t="s">
        <v>25</v>
      </c>
      <c r="E118" s="131" t="s">
        <v>479</v>
      </c>
      <c r="F118" s="132">
        <v>490</v>
      </c>
      <c r="G118" s="128" t="s">
        <v>480</v>
      </c>
      <c r="H118" s="128" t="s">
        <v>266</v>
      </c>
      <c r="I118" s="128"/>
      <c r="J118" s="132">
        <v>5243</v>
      </c>
      <c r="K118" s="128" t="s">
        <v>405</v>
      </c>
      <c r="L118" s="128" t="s">
        <v>57</v>
      </c>
      <c r="M118" s="128" t="s">
        <v>22</v>
      </c>
      <c r="N118" s="132">
        <v>55127</v>
      </c>
      <c r="O118" s="126"/>
      <c r="P118" s="126"/>
      <c r="Q118" s="126"/>
      <c r="R118" s="128"/>
      <c r="S118" s="136"/>
      <c r="T118" s="136"/>
      <c r="U118" s="136"/>
      <c r="V118" s="136"/>
      <c r="W118" s="132"/>
      <c r="X118" s="132"/>
      <c r="Y118" s="132"/>
      <c r="Z118" s="132"/>
      <c r="AA118" s="132"/>
      <c r="AB118" s="133"/>
      <c r="AC118" s="132"/>
      <c r="AD118" s="132"/>
      <c r="AE118" s="132"/>
      <c r="AF118" s="134"/>
      <c r="AG118" s="128"/>
      <c r="AH118" s="128"/>
      <c r="AI118" s="128"/>
      <c r="AJ118" s="128"/>
      <c r="AK118" s="128"/>
    </row>
    <row r="119" spans="1:53" s="135" customFormat="1" x14ac:dyDescent="0.3">
      <c r="A119" s="129" t="s">
        <v>481</v>
      </c>
      <c r="B119" s="128" t="s">
        <v>482</v>
      </c>
      <c r="C119" s="130"/>
      <c r="D119" s="128" t="s">
        <v>25</v>
      </c>
      <c r="E119" s="131" t="s">
        <v>483</v>
      </c>
      <c r="F119" s="132">
        <v>945</v>
      </c>
      <c r="G119" s="128" t="s">
        <v>484</v>
      </c>
      <c r="H119" s="128" t="s">
        <v>485</v>
      </c>
      <c r="I119" s="128"/>
      <c r="J119" s="132">
        <v>5355</v>
      </c>
      <c r="K119" s="153" t="s">
        <v>486</v>
      </c>
      <c r="L119" s="147" t="s">
        <v>66</v>
      </c>
      <c r="M119" s="147" t="s">
        <v>22</v>
      </c>
      <c r="N119" s="147">
        <v>55903</v>
      </c>
      <c r="O119" s="126"/>
      <c r="P119" s="126"/>
      <c r="Q119" s="126"/>
      <c r="R119" s="128"/>
      <c r="S119" s="133"/>
      <c r="T119" s="133"/>
      <c r="U119" s="133"/>
      <c r="V119" s="133"/>
      <c r="W119" s="132"/>
      <c r="X119" s="132"/>
      <c r="Y119" s="132"/>
      <c r="Z119" s="132"/>
      <c r="AA119" s="132"/>
      <c r="AB119" s="133"/>
      <c r="AC119" s="132"/>
      <c r="AD119" s="132"/>
      <c r="AE119" s="132"/>
      <c r="AF119" s="149"/>
      <c r="AG119" s="128"/>
      <c r="AH119" s="128"/>
      <c r="AI119" s="128"/>
      <c r="AJ119" s="128"/>
      <c r="AK119" s="128"/>
    </row>
    <row r="120" spans="1:53" s="135" customFormat="1" x14ac:dyDescent="0.3">
      <c r="A120" s="129" t="s">
        <v>487</v>
      </c>
      <c r="B120" s="128" t="s">
        <v>488</v>
      </c>
      <c r="C120" s="130"/>
      <c r="D120" s="128" t="s">
        <v>16</v>
      </c>
      <c r="E120" s="131" t="s">
        <v>489</v>
      </c>
      <c r="F120" s="132">
        <v>8203</v>
      </c>
      <c r="G120" s="128" t="s">
        <v>490</v>
      </c>
      <c r="H120" s="128" t="s">
        <v>71</v>
      </c>
      <c r="I120" s="128"/>
      <c r="J120" s="132">
        <v>5082</v>
      </c>
      <c r="K120" s="128" t="s">
        <v>72</v>
      </c>
      <c r="L120" s="128" t="s">
        <v>73</v>
      </c>
      <c r="M120" s="128" t="s">
        <v>22</v>
      </c>
      <c r="N120" s="132">
        <v>55435</v>
      </c>
      <c r="O120" s="126"/>
      <c r="P120" s="126"/>
      <c r="Q120" s="126"/>
      <c r="R120" s="128"/>
      <c r="S120" s="136"/>
      <c r="T120" s="136"/>
      <c r="U120" s="136"/>
      <c r="V120" s="136"/>
      <c r="W120" s="132"/>
      <c r="X120" s="132"/>
      <c r="Y120" s="132"/>
      <c r="Z120" s="132"/>
      <c r="AA120" s="132"/>
      <c r="AB120" s="133"/>
      <c r="AC120" s="132"/>
      <c r="AD120" s="132"/>
      <c r="AE120" s="132"/>
      <c r="AF120" s="158"/>
      <c r="AK120" s="128"/>
    </row>
    <row r="121" spans="1:53" s="135" customFormat="1" x14ac:dyDescent="0.3">
      <c r="A121" s="129" t="s">
        <v>491</v>
      </c>
      <c r="B121" s="128" t="s">
        <v>492</v>
      </c>
      <c r="C121" s="130"/>
      <c r="D121" s="128" t="s">
        <v>16</v>
      </c>
      <c r="E121" s="131" t="s">
        <v>493</v>
      </c>
      <c r="F121" s="132">
        <v>518</v>
      </c>
      <c r="G121" s="128" t="s">
        <v>123</v>
      </c>
      <c r="H121" s="128" t="s">
        <v>71</v>
      </c>
      <c r="I121" s="128"/>
      <c r="J121" s="132">
        <v>5082</v>
      </c>
      <c r="K121" s="153" t="s">
        <v>494</v>
      </c>
      <c r="L121" s="147" t="s">
        <v>73</v>
      </c>
      <c r="M121" s="128" t="s">
        <v>22</v>
      </c>
      <c r="N121" s="147">
        <v>55345</v>
      </c>
      <c r="O121" s="126"/>
      <c r="P121" s="126"/>
      <c r="Q121" s="126"/>
      <c r="R121" s="128"/>
      <c r="S121" s="136"/>
      <c r="T121" s="136"/>
      <c r="U121" s="136"/>
      <c r="V121" s="136"/>
      <c r="W121" s="132"/>
      <c r="X121" s="132"/>
      <c r="Y121" s="132"/>
      <c r="Z121" s="132"/>
      <c r="AA121" s="132"/>
      <c r="AB121" s="133"/>
      <c r="AC121" s="132"/>
      <c r="AD121" s="132"/>
      <c r="AE121" s="132"/>
      <c r="AF121" s="134"/>
      <c r="AG121" s="128"/>
      <c r="AH121" s="128"/>
      <c r="AI121" s="128"/>
      <c r="AJ121" s="128"/>
      <c r="AK121" s="128"/>
    </row>
    <row r="122" spans="1:53" s="135" customFormat="1" x14ac:dyDescent="0.3">
      <c r="A122" s="129" t="s">
        <v>495</v>
      </c>
      <c r="B122" s="128" t="s">
        <v>330</v>
      </c>
      <c r="C122" s="130"/>
      <c r="D122" s="128" t="s">
        <v>16</v>
      </c>
      <c r="E122" s="131" t="s">
        <v>496</v>
      </c>
      <c r="F122" s="132">
        <v>1003</v>
      </c>
      <c r="G122" s="128" t="s">
        <v>497</v>
      </c>
      <c r="H122" s="128" t="s">
        <v>78</v>
      </c>
      <c r="I122" s="128"/>
      <c r="J122" s="132">
        <v>5111</v>
      </c>
      <c r="K122" s="128" t="s">
        <v>79</v>
      </c>
      <c r="L122" s="128" t="s">
        <v>80</v>
      </c>
      <c r="M122" s="128" t="s">
        <v>81</v>
      </c>
      <c r="N122" s="132">
        <v>57106</v>
      </c>
      <c r="O122" s="126"/>
      <c r="P122" s="126"/>
      <c r="Q122" s="126"/>
      <c r="R122" s="128"/>
      <c r="S122" s="136"/>
      <c r="T122" s="136"/>
      <c r="U122" s="136"/>
      <c r="V122" s="136"/>
      <c r="W122" s="132"/>
      <c r="X122" s="132"/>
      <c r="Y122" s="132"/>
      <c r="Z122" s="132"/>
      <c r="AA122" s="132"/>
      <c r="AB122" s="133"/>
      <c r="AC122" s="132"/>
      <c r="AD122" s="132"/>
      <c r="AE122" s="132"/>
      <c r="AF122" s="134"/>
      <c r="AG122" s="128"/>
      <c r="AH122" s="128"/>
      <c r="AI122" s="128"/>
      <c r="AJ122" s="128"/>
      <c r="AK122" s="128"/>
    </row>
    <row r="123" spans="1:53" s="135" customFormat="1" x14ac:dyDescent="0.3">
      <c r="A123" s="129" t="s">
        <v>2049</v>
      </c>
      <c r="B123" s="128" t="s">
        <v>257</v>
      </c>
      <c r="C123" s="130"/>
      <c r="D123" s="128" t="s">
        <v>16</v>
      </c>
      <c r="E123" s="131" t="s">
        <v>2050</v>
      </c>
      <c r="F123" s="132">
        <v>3520</v>
      </c>
      <c r="G123" s="128" t="s">
        <v>2051</v>
      </c>
      <c r="H123" s="128" t="s">
        <v>117</v>
      </c>
      <c r="I123" s="128"/>
      <c r="J123" s="132">
        <v>5206</v>
      </c>
      <c r="K123" s="128" t="s">
        <v>118</v>
      </c>
      <c r="L123" s="128" t="s">
        <v>446</v>
      </c>
      <c r="M123" s="128" t="s">
        <v>22</v>
      </c>
      <c r="N123" s="132">
        <v>55430</v>
      </c>
      <c r="O123" s="126"/>
      <c r="P123" s="126"/>
      <c r="Q123" s="126"/>
      <c r="R123" s="151"/>
      <c r="S123" s="136"/>
      <c r="T123" s="136"/>
      <c r="U123" s="136"/>
      <c r="V123" s="136"/>
      <c r="W123" s="132"/>
      <c r="X123" s="132"/>
      <c r="Y123" s="132"/>
      <c r="Z123" s="132"/>
      <c r="AA123" s="132"/>
      <c r="AB123" s="133"/>
      <c r="AC123" s="132"/>
      <c r="AD123" s="132"/>
      <c r="AE123" s="132"/>
      <c r="AF123" s="134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</row>
    <row r="124" spans="1:53" s="135" customFormat="1" x14ac:dyDescent="0.3">
      <c r="A124" s="129" t="s">
        <v>498</v>
      </c>
      <c r="B124" s="128" t="s">
        <v>499</v>
      </c>
      <c r="C124" s="130"/>
      <c r="D124" s="128" t="s">
        <v>16</v>
      </c>
      <c r="E124" s="131" t="s">
        <v>1964</v>
      </c>
      <c r="F124" s="132">
        <v>125</v>
      </c>
      <c r="G124" s="128" t="s">
        <v>500</v>
      </c>
      <c r="H124" s="128" t="s">
        <v>501</v>
      </c>
      <c r="I124" s="128"/>
      <c r="J124" s="132">
        <v>5047</v>
      </c>
      <c r="K124" s="128" t="s">
        <v>502</v>
      </c>
      <c r="L124" s="128" t="s">
        <v>503</v>
      </c>
      <c r="M124" s="128" t="s">
        <v>22</v>
      </c>
      <c r="N124" s="132">
        <v>55110</v>
      </c>
      <c r="O124" s="126"/>
      <c r="P124" s="126"/>
      <c r="Q124" s="126"/>
      <c r="R124" s="128"/>
      <c r="S124" s="136"/>
      <c r="T124" s="136"/>
      <c r="U124" s="136"/>
      <c r="V124" s="136"/>
      <c r="W124" s="132"/>
      <c r="X124" s="132"/>
      <c r="Y124" s="132"/>
      <c r="Z124" s="132"/>
      <c r="AA124" s="132"/>
      <c r="AB124" s="133"/>
      <c r="AC124" s="132"/>
      <c r="AD124" s="132"/>
      <c r="AE124" s="132"/>
      <c r="AF124" s="134"/>
      <c r="AG124" s="128"/>
      <c r="AH124" s="128"/>
      <c r="AI124" s="128"/>
      <c r="AJ124" s="128"/>
      <c r="AK124" s="128"/>
    </row>
    <row r="125" spans="1:53" s="135" customFormat="1" x14ac:dyDescent="0.3">
      <c r="A125" s="191" t="s">
        <v>2109</v>
      </c>
      <c r="B125" s="128" t="s">
        <v>1209</v>
      </c>
      <c r="C125" s="130" t="s">
        <v>32</v>
      </c>
      <c r="D125" s="128" t="s">
        <v>25</v>
      </c>
      <c r="E125" s="131" t="s">
        <v>2110</v>
      </c>
      <c r="F125" s="192">
        <v>8717</v>
      </c>
      <c r="G125" s="137" t="s">
        <v>2111</v>
      </c>
      <c r="H125" s="137" t="s">
        <v>98</v>
      </c>
      <c r="I125" s="137" t="s">
        <v>2112</v>
      </c>
      <c r="J125" s="192">
        <v>5352</v>
      </c>
      <c r="K125" s="137" t="s">
        <v>99</v>
      </c>
      <c r="L125" s="128" t="s">
        <v>100</v>
      </c>
      <c r="M125" s="128" t="s">
        <v>22</v>
      </c>
      <c r="N125" s="192">
        <v>55426</v>
      </c>
      <c r="O125" s="126"/>
      <c r="P125" s="126"/>
      <c r="Q125" s="126"/>
      <c r="R125" s="128"/>
      <c r="S125" s="136"/>
      <c r="T125" s="136"/>
      <c r="U125" s="136"/>
      <c r="V125" s="136"/>
      <c r="W125" s="132"/>
      <c r="X125" s="132"/>
      <c r="Y125" s="132"/>
      <c r="Z125" s="132"/>
      <c r="AA125" s="132"/>
      <c r="AB125" s="133"/>
      <c r="AC125" s="132"/>
      <c r="AD125" s="132"/>
      <c r="AE125" s="132"/>
      <c r="AF125" s="134"/>
      <c r="AG125" s="128"/>
      <c r="AH125" s="128"/>
      <c r="AI125" s="128"/>
      <c r="AJ125" s="128"/>
      <c r="AK125" s="128"/>
    </row>
    <row r="126" spans="1:53" s="135" customFormat="1" x14ac:dyDescent="0.3">
      <c r="A126" s="129" t="s">
        <v>504</v>
      </c>
      <c r="B126" s="128" t="s">
        <v>505</v>
      </c>
      <c r="C126" s="130"/>
      <c r="D126" s="128" t="s">
        <v>25</v>
      </c>
      <c r="E126" s="131" t="s">
        <v>506</v>
      </c>
      <c r="F126" s="132">
        <v>908</v>
      </c>
      <c r="G126" s="128" t="s">
        <v>507</v>
      </c>
      <c r="H126" s="128" t="s">
        <v>78</v>
      </c>
      <c r="I126" s="128"/>
      <c r="J126" s="132">
        <v>5111</v>
      </c>
      <c r="K126" s="128" t="s">
        <v>79</v>
      </c>
      <c r="L126" s="128" t="s">
        <v>80</v>
      </c>
      <c r="M126" s="128" t="s">
        <v>81</v>
      </c>
      <c r="N126" s="132">
        <v>57106</v>
      </c>
      <c r="O126" s="126"/>
      <c r="P126" s="126"/>
      <c r="Q126" s="126"/>
      <c r="R126" s="128"/>
      <c r="S126" s="136"/>
      <c r="T126" s="136"/>
      <c r="U126" s="136"/>
      <c r="V126" s="136"/>
      <c r="W126" s="132"/>
      <c r="X126" s="132"/>
      <c r="Y126" s="132"/>
      <c r="Z126" s="132"/>
      <c r="AA126" s="132"/>
      <c r="AB126" s="133"/>
      <c r="AC126" s="132"/>
      <c r="AD126" s="132"/>
      <c r="AE126" s="132"/>
      <c r="AF126" s="134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</row>
    <row r="127" spans="1:53" s="135" customFormat="1" x14ac:dyDescent="0.3">
      <c r="A127" s="129" t="s">
        <v>508</v>
      </c>
      <c r="B127" s="128" t="s">
        <v>509</v>
      </c>
      <c r="C127" s="130"/>
      <c r="D127" s="128" t="s">
        <v>16</v>
      </c>
      <c r="E127" s="131" t="s">
        <v>510</v>
      </c>
      <c r="F127" s="132">
        <v>938</v>
      </c>
      <c r="G127" s="128" t="s">
        <v>511</v>
      </c>
      <c r="H127" s="128" t="s">
        <v>196</v>
      </c>
      <c r="I127" s="128"/>
      <c r="J127" s="132">
        <v>5011</v>
      </c>
      <c r="K127" s="128" t="s">
        <v>512</v>
      </c>
      <c r="L127" s="128" t="s">
        <v>369</v>
      </c>
      <c r="M127" s="128" t="s">
        <v>22</v>
      </c>
      <c r="N127" s="132">
        <v>56303</v>
      </c>
      <c r="O127" s="126"/>
      <c r="P127" s="126"/>
      <c r="Q127" s="126"/>
      <c r="R127" s="151"/>
      <c r="S127" s="136"/>
      <c r="T127" s="136"/>
      <c r="U127" s="136"/>
      <c r="V127" s="136"/>
      <c r="W127" s="132"/>
      <c r="X127" s="132"/>
      <c r="Y127" s="132"/>
      <c r="Z127" s="132"/>
      <c r="AA127" s="132"/>
      <c r="AB127" s="133"/>
      <c r="AC127" s="132"/>
      <c r="AD127" s="132"/>
      <c r="AE127" s="132"/>
      <c r="AF127" s="134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</row>
    <row r="128" spans="1:53" s="135" customFormat="1" x14ac:dyDescent="0.3">
      <c r="A128" s="129" t="s">
        <v>2141</v>
      </c>
      <c r="B128" s="128" t="s">
        <v>241</v>
      </c>
      <c r="C128" s="130" t="s">
        <v>32</v>
      </c>
      <c r="D128" s="128" t="s">
        <v>16</v>
      </c>
      <c r="E128" s="131" t="s">
        <v>2142</v>
      </c>
      <c r="F128" s="132">
        <v>7017</v>
      </c>
      <c r="G128" s="128" t="s">
        <v>740</v>
      </c>
      <c r="H128" s="128" t="s">
        <v>55</v>
      </c>
      <c r="I128" s="128" t="s">
        <v>703</v>
      </c>
      <c r="J128" s="132">
        <v>5021</v>
      </c>
      <c r="K128" s="137" t="s">
        <v>2144</v>
      </c>
      <c r="L128" s="128" t="s">
        <v>37</v>
      </c>
      <c r="M128" s="128" t="s">
        <v>22</v>
      </c>
      <c r="N128" s="132">
        <v>55117</v>
      </c>
      <c r="O128" s="126"/>
      <c r="P128" s="126"/>
      <c r="Q128" s="126"/>
      <c r="R128" s="151"/>
      <c r="S128" s="136"/>
      <c r="T128" s="136"/>
      <c r="U128" s="136"/>
      <c r="V128" s="136"/>
      <c r="W128" s="132"/>
      <c r="X128" s="132"/>
      <c r="Y128" s="132"/>
      <c r="Z128" s="132"/>
      <c r="AA128" s="132"/>
      <c r="AB128" s="133"/>
      <c r="AC128" s="132"/>
      <c r="AD128" s="132"/>
      <c r="AE128" s="132"/>
      <c r="AF128" s="134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</row>
    <row r="129" spans="1:53" s="135" customFormat="1" x14ac:dyDescent="0.3">
      <c r="A129" s="129" t="s">
        <v>513</v>
      </c>
      <c r="B129" s="128" t="s">
        <v>514</v>
      </c>
      <c r="C129" s="130"/>
      <c r="D129" s="128" t="s">
        <v>16</v>
      </c>
      <c r="E129" s="131" t="s">
        <v>515</v>
      </c>
      <c r="F129" s="132">
        <v>933</v>
      </c>
      <c r="G129" s="128" t="s">
        <v>59</v>
      </c>
      <c r="H129" s="128" t="s">
        <v>34</v>
      </c>
      <c r="I129" s="128"/>
      <c r="J129" s="132">
        <v>5192</v>
      </c>
      <c r="K129" s="137" t="s">
        <v>36</v>
      </c>
      <c r="L129" s="128" t="s">
        <v>51</v>
      </c>
      <c r="M129" s="128" t="s">
        <v>22</v>
      </c>
      <c r="N129" s="132">
        <v>55117</v>
      </c>
      <c r="O129" s="126"/>
      <c r="P129" s="126"/>
      <c r="Q129" s="126"/>
      <c r="R129" s="128"/>
      <c r="S129" s="133"/>
      <c r="T129" s="133"/>
      <c r="U129" s="133"/>
      <c r="V129" s="133"/>
      <c r="W129" s="132"/>
      <c r="X129" s="132"/>
      <c r="Y129" s="132"/>
      <c r="Z129" s="132"/>
      <c r="AA129" s="132"/>
      <c r="AB129" s="133"/>
      <c r="AC129" s="132"/>
      <c r="AD129" s="132"/>
      <c r="AE129" s="132"/>
      <c r="AF129" s="159"/>
      <c r="AG129" s="128"/>
      <c r="AH129" s="128"/>
      <c r="AI129" s="128"/>
      <c r="AJ129" s="128"/>
      <c r="AK129" s="128"/>
    </row>
    <row r="130" spans="1:53" s="135" customFormat="1" x14ac:dyDescent="0.3">
      <c r="A130" s="129" t="s">
        <v>516</v>
      </c>
      <c r="B130" s="128" t="s">
        <v>517</v>
      </c>
      <c r="C130" s="130"/>
      <c r="D130" s="128" t="s">
        <v>16</v>
      </c>
      <c r="E130" s="131" t="s">
        <v>1992</v>
      </c>
      <c r="F130" s="132">
        <v>5604</v>
      </c>
      <c r="G130" s="128" t="s">
        <v>70</v>
      </c>
      <c r="H130" s="128" t="s">
        <v>71</v>
      </c>
      <c r="I130" s="128"/>
      <c r="J130" s="132">
        <v>5082</v>
      </c>
      <c r="K130" s="128" t="s">
        <v>72</v>
      </c>
      <c r="L130" s="147" t="s">
        <v>73</v>
      </c>
      <c r="M130" s="147" t="s">
        <v>22</v>
      </c>
      <c r="N130" s="132">
        <v>55345</v>
      </c>
      <c r="O130" s="126"/>
      <c r="P130" s="126"/>
      <c r="Q130" s="126"/>
      <c r="R130" s="128"/>
      <c r="S130" s="136"/>
      <c r="T130" s="136"/>
      <c r="U130" s="136"/>
      <c r="V130" s="136"/>
      <c r="W130" s="132"/>
      <c r="X130" s="132"/>
      <c r="Y130" s="132"/>
      <c r="Z130" s="132"/>
      <c r="AA130" s="132"/>
      <c r="AB130" s="133"/>
      <c r="AC130" s="132"/>
      <c r="AD130" s="132"/>
      <c r="AE130" s="132"/>
      <c r="AF130" s="134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</row>
    <row r="131" spans="1:53" s="135" customFormat="1" x14ac:dyDescent="0.3">
      <c r="A131" s="129" t="s">
        <v>518</v>
      </c>
      <c r="B131" s="128" t="s">
        <v>519</v>
      </c>
      <c r="C131" s="130"/>
      <c r="D131" s="128" t="s">
        <v>25</v>
      </c>
      <c r="E131" s="131" t="s">
        <v>520</v>
      </c>
      <c r="F131" s="132">
        <v>290</v>
      </c>
      <c r="G131" s="128" t="s">
        <v>521</v>
      </c>
      <c r="H131" s="128" t="s">
        <v>522</v>
      </c>
      <c r="I131" s="128"/>
      <c r="J131" s="132">
        <v>5016</v>
      </c>
      <c r="K131" s="128" t="s">
        <v>523</v>
      </c>
      <c r="L131" s="128" t="s">
        <v>136</v>
      </c>
      <c r="M131" s="128" t="s">
        <v>22</v>
      </c>
      <c r="N131" s="132">
        <v>55420</v>
      </c>
      <c r="O131" s="126"/>
      <c r="P131" s="126"/>
      <c r="Q131" s="126"/>
      <c r="R131" s="128"/>
      <c r="S131" s="136"/>
      <c r="T131" s="136"/>
      <c r="U131" s="136"/>
      <c r="V131" s="136"/>
      <c r="W131" s="132"/>
      <c r="X131" s="132"/>
      <c r="Y131" s="132"/>
      <c r="Z131" s="132"/>
      <c r="AA131" s="132"/>
      <c r="AB131" s="133"/>
      <c r="AC131" s="132"/>
      <c r="AD131" s="132"/>
      <c r="AE131" s="132"/>
      <c r="AF131" s="134"/>
      <c r="AG131" s="128"/>
      <c r="AH131" s="128"/>
      <c r="AI131" s="128"/>
      <c r="AJ131" s="128"/>
      <c r="AK131" s="128"/>
    </row>
    <row r="132" spans="1:53" s="135" customFormat="1" x14ac:dyDescent="0.3">
      <c r="A132" s="129" t="s">
        <v>524</v>
      </c>
      <c r="B132" s="128" t="s">
        <v>525</v>
      </c>
      <c r="C132" s="130"/>
      <c r="D132" s="128" t="s">
        <v>16</v>
      </c>
      <c r="E132" s="131" t="s">
        <v>1963</v>
      </c>
      <c r="F132" s="132">
        <v>288</v>
      </c>
      <c r="G132" s="128" t="s">
        <v>526</v>
      </c>
      <c r="H132" s="128" t="s">
        <v>78</v>
      </c>
      <c r="I132" s="128"/>
      <c r="J132" s="132">
        <v>5111</v>
      </c>
      <c r="K132" s="153" t="s">
        <v>79</v>
      </c>
      <c r="L132" s="147" t="s">
        <v>86</v>
      </c>
      <c r="M132" s="147" t="s">
        <v>81</v>
      </c>
      <c r="N132" s="147">
        <v>57106</v>
      </c>
      <c r="O132" s="126"/>
      <c r="P132" s="126"/>
      <c r="Q132" s="126"/>
      <c r="R132" s="128"/>
      <c r="S132" s="136"/>
      <c r="T132" s="136"/>
      <c r="U132" s="136"/>
      <c r="V132" s="136"/>
      <c r="W132" s="132"/>
      <c r="X132" s="132"/>
      <c r="Y132" s="132"/>
      <c r="Z132" s="132"/>
      <c r="AA132" s="132"/>
      <c r="AB132" s="133"/>
      <c r="AC132" s="132"/>
      <c r="AD132" s="132"/>
      <c r="AE132" s="132"/>
      <c r="AF132" s="134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</row>
    <row r="133" spans="1:53" s="135" customFormat="1" x14ac:dyDescent="0.3">
      <c r="A133" s="129" t="s">
        <v>527</v>
      </c>
      <c r="B133" s="128" t="s">
        <v>528</v>
      </c>
      <c r="C133" s="130"/>
      <c r="D133" s="128" t="s">
        <v>25</v>
      </c>
      <c r="E133" s="131" t="s">
        <v>529</v>
      </c>
      <c r="F133" s="132">
        <v>910</v>
      </c>
      <c r="G133" s="128" t="s">
        <v>530</v>
      </c>
      <c r="H133" s="128" t="s">
        <v>531</v>
      </c>
      <c r="I133" s="128"/>
      <c r="J133" s="132">
        <v>5199</v>
      </c>
      <c r="K133" s="128" t="s">
        <v>2006</v>
      </c>
      <c r="L133" s="128" t="s">
        <v>733</v>
      </c>
      <c r="M133" s="128" t="s">
        <v>22</v>
      </c>
      <c r="N133" s="132">
        <v>55044</v>
      </c>
      <c r="O133" s="160" t="s">
        <v>1395</v>
      </c>
      <c r="P133" s="126"/>
      <c r="Q133" s="126"/>
      <c r="R133" s="128"/>
      <c r="S133" s="136"/>
      <c r="T133" s="136"/>
      <c r="U133" s="136"/>
      <c r="V133" s="136"/>
      <c r="W133" s="132"/>
      <c r="X133" s="132"/>
      <c r="Y133" s="132"/>
      <c r="Z133" s="132"/>
      <c r="AA133" s="132"/>
      <c r="AB133" s="133"/>
      <c r="AC133" s="132"/>
      <c r="AD133" s="132"/>
      <c r="AE133" s="132"/>
      <c r="AF133" s="134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</row>
    <row r="134" spans="1:53" s="135" customFormat="1" x14ac:dyDescent="0.3">
      <c r="A134" s="129" t="s">
        <v>2068</v>
      </c>
      <c r="B134" s="128" t="s">
        <v>2069</v>
      </c>
      <c r="C134" s="130" t="s">
        <v>32</v>
      </c>
      <c r="D134" s="128" t="s">
        <v>16</v>
      </c>
      <c r="E134" s="131" t="s">
        <v>2070</v>
      </c>
      <c r="F134" s="132">
        <v>7337</v>
      </c>
      <c r="G134" s="128" t="s">
        <v>2071</v>
      </c>
      <c r="H134" s="128" t="s">
        <v>78</v>
      </c>
      <c r="I134" s="128" t="s">
        <v>540</v>
      </c>
      <c r="J134" s="132">
        <v>5111</v>
      </c>
      <c r="K134" s="128" t="s">
        <v>79</v>
      </c>
      <c r="L134" s="128" t="s">
        <v>86</v>
      </c>
      <c r="M134" s="128" t="s">
        <v>81</v>
      </c>
      <c r="N134" s="132">
        <v>57106</v>
      </c>
      <c r="O134" s="160"/>
      <c r="P134" s="126"/>
      <c r="Q134" s="126"/>
      <c r="R134" s="128"/>
      <c r="S134" s="136"/>
      <c r="T134" s="136"/>
      <c r="U134" s="136"/>
      <c r="V134" s="136"/>
      <c r="W134" s="132"/>
      <c r="X134" s="132"/>
      <c r="Y134" s="132"/>
      <c r="Z134" s="132"/>
      <c r="AA134" s="132"/>
      <c r="AB134" s="133"/>
      <c r="AC134" s="132"/>
      <c r="AD134" s="132"/>
      <c r="AE134" s="132"/>
      <c r="AF134" s="134"/>
      <c r="AG134" s="128"/>
      <c r="AH134" s="128"/>
      <c r="AI134" s="128"/>
      <c r="AJ134" s="128"/>
      <c r="AK134" s="128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</row>
    <row r="135" spans="1:53" s="135" customFormat="1" x14ac:dyDescent="0.3">
      <c r="A135" s="129" t="s">
        <v>532</v>
      </c>
      <c r="B135" s="128" t="s">
        <v>533</v>
      </c>
      <c r="C135" s="130"/>
      <c r="D135" s="128" t="s">
        <v>16</v>
      </c>
      <c r="E135" s="131" t="s">
        <v>534</v>
      </c>
      <c r="F135" s="132">
        <v>914</v>
      </c>
      <c r="G135" s="128" t="s">
        <v>59</v>
      </c>
      <c r="H135" s="128" t="s">
        <v>34</v>
      </c>
      <c r="I135" s="128"/>
      <c r="J135" s="132">
        <v>5192</v>
      </c>
      <c r="K135" s="137" t="s">
        <v>36</v>
      </c>
      <c r="L135" s="128" t="s">
        <v>51</v>
      </c>
      <c r="M135" s="128" t="s">
        <v>22</v>
      </c>
      <c r="N135" s="132">
        <v>55117</v>
      </c>
      <c r="O135" s="126"/>
      <c r="P135" s="126"/>
      <c r="Q135" s="126"/>
      <c r="R135" s="128"/>
      <c r="S135" s="136"/>
      <c r="T135" s="136"/>
      <c r="U135" s="136"/>
      <c r="V135" s="136"/>
      <c r="W135" s="132"/>
      <c r="X135" s="132"/>
      <c r="Y135" s="132"/>
      <c r="Z135" s="132"/>
      <c r="AA135" s="132"/>
      <c r="AB135" s="133"/>
      <c r="AC135" s="132"/>
      <c r="AD135" s="132"/>
      <c r="AE135" s="132"/>
      <c r="AF135" s="134"/>
      <c r="AG135" s="128"/>
      <c r="AH135" s="128"/>
      <c r="AI135" s="128"/>
      <c r="AJ135" s="128"/>
      <c r="AK135" s="128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</row>
    <row r="136" spans="1:53" s="135" customFormat="1" x14ac:dyDescent="0.3">
      <c r="A136" s="129" t="s">
        <v>535</v>
      </c>
      <c r="B136" s="128" t="s">
        <v>415</v>
      </c>
      <c r="C136" s="130"/>
      <c r="D136" s="128" t="s">
        <v>16</v>
      </c>
      <c r="E136" s="131" t="s">
        <v>536</v>
      </c>
      <c r="F136" s="132">
        <v>453</v>
      </c>
      <c r="G136" s="128" t="s">
        <v>41</v>
      </c>
      <c r="H136" s="128" t="s">
        <v>42</v>
      </c>
      <c r="I136" s="128"/>
      <c r="J136" s="132">
        <v>5118</v>
      </c>
      <c r="K136" s="128" t="s">
        <v>43</v>
      </c>
      <c r="L136" s="128" t="s">
        <v>44</v>
      </c>
      <c r="M136" s="128" t="s">
        <v>45</v>
      </c>
      <c r="N136" s="132">
        <v>35216</v>
      </c>
      <c r="O136" s="126"/>
      <c r="P136" s="126"/>
      <c r="Q136" s="126"/>
      <c r="R136" s="128"/>
      <c r="S136" s="133"/>
      <c r="T136" s="133"/>
      <c r="U136" s="133"/>
      <c r="V136" s="133"/>
      <c r="W136" s="132"/>
      <c r="X136" s="132"/>
      <c r="Y136" s="132"/>
      <c r="Z136" s="132"/>
      <c r="AA136" s="132"/>
      <c r="AB136" s="133"/>
      <c r="AC136" s="132"/>
      <c r="AD136" s="132"/>
      <c r="AE136" s="132"/>
      <c r="AF136" s="138"/>
      <c r="AK136" s="128"/>
    </row>
    <row r="137" spans="1:53" s="135" customFormat="1" x14ac:dyDescent="0.3">
      <c r="A137" s="129" t="s">
        <v>537</v>
      </c>
      <c r="B137" s="128" t="s">
        <v>538</v>
      </c>
      <c r="C137" s="130"/>
      <c r="D137" s="128" t="s">
        <v>16</v>
      </c>
      <c r="E137" s="131" t="s">
        <v>1962</v>
      </c>
      <c r="F137" s="132">
        <v>1075</v>
      </c>
      <c r="G137" s="128" t="s">
        <v>539</v>
      </c>
      <c r="H137" s="128" t="s">
        <v>78</v>
      </c>
      <c r="I137" s="128"/>
      <c r="J137" s="132">
        <v>5111</v>
      </c>
      <c r="K137" s="128" t="s">
        <v>79</v>
      </c>
      <c r="L137" s="128" t="s">
        <v>80</v>
      </c>
      <c r="M137" s="128" t="s">
        <v>81</v>
      </c>
      <c r="N137" s="132">
        <v>57106</v>
      </c>
      <c r="O137" s="126"/>
      <c r="P137" s="126"/>
      <c r="Q137" s="126"/>
      <c r="R137" s="128"/>
      <c r="S137" s="136"/>
      <c r="T137" s="136"/>
      <c r="U137" s="136"/>
      <c r="V137" s="136"/>
      <c r="W137" s="132"/>
      <c r="X137" s="132"/>
      <c r="Y137" s="132"/>
      <c r="Z137" s="132"/>
      <c r="AA137" s="132"/>
      <c r="AB137" s="133"/>
      <c r="AC137" s="132"/>
      <c r="AD137" s="132"/>
      <c r="AE137" s="132"/>
      <c r="AF137" s="134"/>
      <c r="AG137" s="128"/>
      <c r="AH137" s="128"/>
      <c r="AI137" s="128"/>
      <c r="AJ137" s="128"/>
      <c r="AK137" s="128"/>
    </row>
    <row r="138" spans="1:53" s="135" customFormat="1" x14ac:dyDescent="0.3">
      <c r="A138" s="129" t="s">
        <v>541</v>
      </c>
      <c r="B138" s="128" t="s">
        <v>542</v>
      </c>
      <c r="C138" s="130"/>
      <c r="D138" s="128" t="s">
        <v>16</v>
      </c>
      <c r="E138" s="131" t="s">
        <v>543</v>
      </c>
      <c r="F138" s="132">
        <v>736</v>
      </c>
      <c r="G138" s="128" t="s">
        <v>544</v>
      </c>
      <c r="H138" s="128" t="s">
        <v>134</v>
      </c>
      <c r="I138" s="128"/>
      <c r="J138" s="132">
        <v>5159</v>
      </c>
      <c r="K138" s="128" t="s">
        <v>2038</v>
      </c>
      <c r="L138" s="128" t="s">
        <v>100</v>
      </c>
      <c r="M138" s="128" t="s">
        <v>22</v>
      </c>
      <c r="N138" s="132">
        <v>55458</v>
      </c>
      <c r="O138" s="126"/>
      <c r="P138" s="126"/>
      <c r="Q138" s="126"/>
      <c r="R138" s="128"/>
      <c r="S138" s="136"/>
      <c r="T138" s="136"/>
      <c r="U138" s="136"/>
      <c r="V138" s="136"/>
      <c r="W138" s="132"/>
      <c r="X138" s="132"/>
      <c r="Y138" s="132"/>
      <c r="Z138" s="132"/>
      <c r="AA138" s="132"/>
      <c r="AB138" s="133"/>
      <c r="AC138" s="132"/>
      <c r="AD138" s="132"/>
      <c r="AE138" s="132"/>
      <c r="AF138" s="134"/>
      <c r="AG138" s="128"/>
      <c r="AH138" s="128"/>
      <c r="AI138" s="128"/>
      <c r="AJ138" s="128"/>
      <c r="AK138" s="128"/>
    </row>
    <row r="139" spans="1:53" s="135" customFormat="1" x14ac:dyDescent="0.3">
      <c r="A139" s="129" t="s">
        <v>545</v>
      </c>
      <c r="B139" s="128" t="s">
        <v>546</v>
      </c>
      <c r="C139" s="130"/>
      <c r="D139" s="128" t="s">
        <v>16</v>
      </c>
      <c r="E139" s="131" t="s">
        <v>547</v>
      </c>
      <c r="F139" s="132">
        <v>876</v>
      </c>
      <c r="G139" s="128" t="s">
        <v>70</v>
      </c>
      <c r="H139" s="128" t="s">
        <v>71</v>
      </c>
      <c r="I139" s="128"/>
      <c r="J139" s="132">
        <v>5082</v>
      </c>
      <c r="K139" s="128" t="s">
        <v>72</v>
      </c>
      <c r="L139" s="128" t="s">
        <v>73</v>
      </c>
      <c r="M139" s="128" t="s">
        <v>22</v>
      </c>
      <c r="N139" s="132">
        <v>55345</v>
      </c>
      <c r="O139" s="126"/>
      <c r="P139" s="126"/>
      <c r="Q139" s="126"/>
      <c r="R139" s="128"/>
      <c r="S139" s="136"/>
      <c r="T139" s="136"/>
      <c r="U139" s="136"/>
      <c r="V139" s="136"/>
      <c r="W139" s="132"/>
      <c r="X139" s="132"/>
      <c r="Y139" s="132"/>
      <c r="Z139" s="132"/>
      <c r="AA139" s="132"/>
      <c r="AB139" s="133"/>
      <c r="AC139" s="132"/>
      <c r="AD139" s="132"/>
      <c r="AE139" s="132"/>
      <c r="AF139" s="134"/>
      <c r="AG139" s="128"/>
      <c r="AH139" s="128"/>
      <c r="AI139" s="128"/>
      <c r="AJ139" s="128"/>
      <c r="AK139" s="128"/>
    </row>
    <row r="140" spans="1:53" s="135" customFormat="1" x14ac:dyDescent="0.3">
      <c r="A140" s="129" t="s">
        <v>2046</v>
      </c>
      <c r="B140" s="128" t="s">
        <v>2047</v>
      </c>
      <c r="C140" s="130" t="s">
        <v>32</v>
      </c>
      <c r="D140" s="128" t="s">
        <v>16</v>
      </c>
      <c r="E140" s="131" t="s">
        <v>2048</v>
      </c>
      <c r="F140" s="132">
        <v>5757</v>
      </c>
      <c r="G140" s="128" t="s">
        <v>740</v>
      </c>
      <c r="H140" s="128" t="s">
        <v>55</v>
      </c>
      <c r="I140" s="128" t="s">
        <v>703</v>
      </c>
      <c r="J140" s="132">
        <v>5021</v>
      </c>
      <c r="K140" s="137" t="s">
        <v>2144</v>
      </c>
      <c r="L140" s="128" t="s">
        <v>37</v>
      </c>
      <c r="M140" s="128" t="s">
        <v>22</v>
      </c>
      <c r="N140" s="132">
        <v>55117</v>
      </c>
      <c r="O140" s="126"/>
      <c r="P140" s="126"/>
      <c r="Q140" s="126"/>
      <c r="R140" s="128"/>
      <c r="S140" s="136"/>
      <c r="T140" s="136"/>
      <c r="U140" s="136"/>
      <c r="V140" s="136"/>
      <c r="W140" s="132"/>
      <c r="X140" s="132"/>
      <c r="Y140" s="132"/>
      <c r="Z140" s="132"/>
      <c r="AA140" s="132"/>
      <c r="AB140" s="133"/>
      <c r="AC140" s="132"/>
      <c r="AD140" s="155"/>
      <c r="AE140" s="155"/>
      <c r="AF140" s="134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</row>
    <row r="141" spans="1:53" s="135" customFormat="1" x14ac:dyDescent="0.3">
      <c r="A141" s="129" t="s">
        <v>2091</v>
      </c>
      <c r="B141" s="128" t="s">
        <v>2092</v>
      </c>
      <c r="C141" s="130" t="s">
        <v>32</v>
      </c>
      <c r="D141" s="128" t="s">
        <v>16</v>
      </c>
      <c r="E141" s="131" t="s">
        <v>2093</v>
      </c>
      <c r="F141" s="132">
        <v>2717</v>
      </c>
      <c r="G141" s="137" t="s">
        <v>2094</v>
      </c>
      <c r="H141" s="128" t="s">
        <v>196</v>
      </c>
      <c r="I141" s="137" t="s">
        <v>2095</v>
      </c>
      <c r="J141" s="132">
        <v>5011</v>
      </c>
      <c r="K141" s="128" t="s">
        <v>197</v>
      </c>
      <c r="L141" s="128" t="s">
        <v>37</v>
      </c>
      <c r="M141" s="128" t="s">
        <v>22</v>
      </c>
      <c r="N141" s="132">
        <v>55155</v>
      </c>
      <c r="O141" s="126"/>
      <c r="P141" s="126"/>
      <c r="Q141" s="126"/>
      <c r="R141" s="128"/>
      <c r="S141" s="133"/>
      <c r="T141" s="136"/>
      <c r="U141" s="136"/>
      <c r="V141" s="136"/>
      <c r="W141" s="132"/>
      <c r="X141" s="132"/>
      <c r="Y141" s="132"/>
      <c r="Z141" s="132"/>
      <c r="AA141" s="132"/>
      <c r="AB141" s="133"/>
      <c r="AC141" s="132"/>
      <c r="AD141" s="132"/>
      <c r="AE141" s="132"/>
      <c r="AF141" s="134"/>
      <c r="AG141" s="128"/>
      <c r="AH141" s="128"/>
      <c r="AI141" s="128"/>
      <c r="AJ141" s="128"/>
      <c r="AK141" s="128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</row>
    <row r="142" spans="1:53" s="135" customFormat="1" x14ac:dyDescent="0.3">
      <c r="A142" s="129" t="s">
        <v>550</v>
      </c>
      <c r="B142" s="128" t="s">
        <v>499</v>
      </c>
      <c r="C142" s="130"/>
      <c r="D142" s="128" t="s">
        <v>16</v>
      </c>
      <c r="E142" s="131" t="s">
        <v>551</v>
      </c>
      <c r="F142" s="132">
        <v>459</v>
      </c>
      <c r="G142" s="128" t="s">
        <v>552</v>
      </c>
      <c r="H142" s="128" t="s">
        <v>553</v>
      </c>
      <c r="I142" s="128"/>
      <c r="J142" s="132">
        <v>5240</v>
      </c>
      <c r="K142" s="128" t="s">
        <v>554</v>
      </c>
      <c r="L142" s="128" t="s">
        <v>100</v>
      </c>
      <c r="M142" s="128" t="s">
        <v>22</v>
      </c>
      <c r="N142" s="132">
        <v>55438</v>
      </c>
      <c r="O142" s="126"/>
      <c r="P142" s="126"/>
      <c r="Q142" s="126"/>
      <c r="R142" s="128"/>
      <c r="S142" s="136"/>
      <c r="T142" s="136"/>
      <c r="U142" s="136"/>
      <c r="V142" s="136"/>
      <c r="W142" s="132"/>
      <c r="X142" s="132"/>
      <c r="Y142" s="132"/>
      <c r="Z142" s="132"/>
      <c r="AA142" s="132"/>
      <c r="AB142" s="133"/>
      <c r="AC142" s="132"/>
      <c r="AD142" s="132"/>
      <c r="AE142" s="132"/>
      <c r="AF142" s="134"/>
      <c r="AG142" s="128"/>
      <c r="AH142" s="128"/>
      <c r="AI142" s="128"/>
      <c r="AJ142" s="128"/>
      <c r="AK142" s="128"/>
    </row>
    <row r="143" spans="1:53" x14ac:dyDescent="0.3">
      <c r="A143" s="129" t="s">
        <v>555</v>
      </c>
      <c r="B143" s="128" t="s">
        <v>274</v>
      </c>
      <c r="D143" s="128" t="s">
        <v>16</v>
      </c>
      <c r="E143" s="131" t="s">
        <v>1960</v>
      </c>
      <c r="F143" s="132">
        <v>654</v>
      </c>
      <c r="G143" s="128" t="s">
        <v>556</v>
      </c>
      <c r="H143" s="128" t="s">
        <v>78</v>
      </c>
      <c r="J143" s="132">
        <v>5111</v>
      </c>
      <c r="K143" s="153" t="s">
        <v>79</v>
      </c>
      <c r="L143" s="147" t="s">
        <v>86</v>
      </c>
      <c r="M143" s="128" t="s">
        <v>81</v>
      </c>
      <c r="N143" s="147">
        <v>57106</v>
      </c>
      <c r="P143" s="126"/>
      <c r="S143" s="136"/>
      <c r="T143" s="136"/>
      <c r="U143" s="136"/>
      <c r="V143" s="136"/>
      <c r="AF143" s="138"/>
      <c r="AG143" s="135"/>
      <c r="AH143" s="135"/>
      <c r="AI143" s="135"/>
      <c r="AJ143" s="135"/>
    </row>
    <row r="144" spans="1:53" x14ac:dyDescent="0.3">
      <c r="A144" s="129" t="s">
        <v>557</v>
      </c>
      <c r="B144" s="128" t="s">
        <v>84</v>
      </c>
      <c r="D144" s="128" t="s">
        <v>16</v>
      </c>
      <c r="E144" s="131" t="s">
        <v>1961</v>
      </c>
      <c r="F144" s="132">
        <v>632</v>
      </c>
      <c r="G144" s="128" t="s">
        <v>558</v>
      </c>
      <c r="H144" s="128" t="s">
        <v>559</v>
      </c>
      <c r="J144" s="132">
        <v>5228</v>
      </c>
      <c r="K144" s="128" t="s">
        <v>560</v>
      </c>
      <c r="L144" s="128" t="s">
        <v>561</v>
      </c>
      <c r="M144" s="128" t="s">
        <v>22</v>
      </c>
      <c r="N144" s="132">
        <v>55987</v>
      </c>
      <c r="P144" s="126"/>
      <c r="S144" s="136"/>
      <c r="T144" s="136"/>
      <c r="U144" s="136"/>
      <c r="V144" s="136"/>
      <c r="AF144" s="138"/>
      <c r="AG144" s="135"/>
      <c r="AH144" s="135"/>
      <c r="AI144" s="135"/>
      <c r="AJ144" s="135"/>
    </row>
    <row r="145" spans="1:53" x14ac:dyDescent="0.3">
      <c r="A145" s="129" t="s">
        <v>562</v>
      </c>
      <c r="B145" s="128" t="s">
        <v>542</v>
      </c>
      <c r="D145" s="128" t="s">
        <v>16</v>
      </c>
      <c r="E145" s="162" t="s">
        <v>563</v>
      </c>
      <c r="F145" s="132">
        <v>598</v>
      </c>
      <c r="G145" s="193" t="s">
        <v>564</v>
      </c>
      <c r="H145" s="128" t="s">
        <v>565</v>
      </c>
      <c r="J145" s="132">
        <v>5252</v>
      </c>
      <c r="K145" s="128" t="s">
        <v>566</v>
      </c>
      <c r="L145" s="128" t="s">
        <v>37</v>
      </c>
      <c r="M145" s="128" t="s">
        <v>22</v>
      </c>
      <c r="N145" s="132">
        <v>55102</v>
      </c>
      <c r="P145" s="126"/>
      <c r="S145" s="136"/>
      <c r="T145" s="136"/>
      <c r="U145" s="136"/>
      <c r="V145" s="136"/>
      <c r="AF145" s="138"/>
      <c r="AG145" s="135"/>
      <c r="AH145" s="135"/>
      <c r="AI145" s="135"/>
      <c r="AJ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  <c r="BA145" s="135"/>
    </row>
    <row r="146" spans="1:53" x14ac:dyDescent="0.3">
      <c r="A146" s="129" t="s">
        <v>1941</v>
      </c>
      <c r="B146" s="128" t="s">
        <v>157</v>
      </c>
      <c r="C146" s="130" t="s">
        <v>32</v>
      </c>
      <c r="D146" s="128" t="s">
        <v>25</v>
      </c>
      <c r="E146" s="162" t="s">
        <v>1942</v>
      </c>
      <c r="F146" s="132">
        <v>8992</v>
      </c>
      <c r="G146" s="193" t="s">
        <v>59</v>
      </c>
      <c r="H146" s="128" t="s">
        <v>34</v>
      </c>
      <c r="I146" s="128" t="s">
        <v>1125</v>
      </c>
      <c r="J146" s="132">
        <v>5192</v>
      </c>
      <c r="K146" s="137" t="s">
        <v>36</v>
      </c>
      <c r="L146" s="128" t="s">
        <v>51</v>
      </c>
      <c r="M146" s="128" t="s">
        <v>22</v>
      </c>
      <c r="N146" s="132">
        <v>55117</v>
      </c>
      <c r="O146" s="160" t="s">
        <v>1395</v>
      </c>
      <c r="P146" s="126"/>
      <c r="S146" s="136"/>
      <c r="T146" s="136"/>
      <c r="U146" s="136"/>
      <c r="V146" s="136"/>
      <c r="AF146" s="134"/>
    </row>
    <row r="147" spans="1:53" x14ac:dyDescent="0.3">
      <c r="A147" s="129" t="s">
        <v>567</v>
      </c>
      <c r="B147" s="128" t="s">
        <v>415</v>
      </c>
      <c r="D147" s="128" t="s">
        <v>16</v>
      </c>
      <c r="E147" s="131" t="s">
        <v>568</v>
      </c>
      <c r="F147" s="132">
        <v>737</v>
      </c>
      <c r="G147" s="128" t="s">
        <v>123</v>
      </c>
      <c r="H147" s="128" t="s">
        <v>71</v>
      </c>
      <c r="J147" s="132">
        <v>5082</v>
      </c>
      <c r="K147" s="128" t="s">
        <v>72</v>
      </c>
      <c r="L147" s="128" t="s">
        <v>73</v>
      </c>
      <c r="M147" s="128" t="s">
        <v>22</v>
      </c>
      <c r="N147" s="132">
        <v>55345</v>
      </c>
      <c r="P147" s="126"/>
      <c r="S147" s="136"/>
      <c r="T147" s="136"/>
      <c r="U147" s="136"/>
      <c r="V147" s="136"/>
      <c r="AF147" s="159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</row>
    <row r="148" spans="1:53" x14ac:dyDescent="0.3">
      <c r="A148" s="129" t="s">
        <v>569</v>
      </c>
      <c r="B148" s="128" t="s">
        <v>533</v>
      </c>
      <c r="D148" s="128" t="s">
        <v>16</v>
      </c>
      <c r="E148" s="131" t="s">
        <v>570</v>
      </c>
      <c r="F148" s="132">
        <v>885</v>
      </c>
      <c r="G148" s="128" t="s">
        <v>571</v>
      </c>
      <c r="H148" s="128" t="s">
        <v>572</v>
      </c>
      <c r="J148" s="132">
        <v>5140</v>
      </c>
      <c r="K148" s="128" t="s">
        <v>573</v>
      </c>
      <c r="L148" s="128" t="s">
        <v>51</v>
      </c>
      <c r="M148" s="128" t="s">
        <v>22</v>
      </c>
      <c r="N148" s="132">
        <v>55112</v>
      </c>
      <c r="P148" s="126"/>
      <c r="S148" s="136"/>
      <c r="T148" s="136"/>
      <c r="U148" s="136"/>
      <c r="V148" s="136"/>
      <c r="AF148" s="134"/>
    </row>
    <row r="149" spans="1:53" x14ac:dyDescent="0.3">
      <c r="A149" s="129" t="s">
        <v>574</v>
      </c>
      <c r="B149" s="128" t="s">
        <v>575</v>
      </c>
      <c r="D149" s="128" t="s">
        <v>25</v>
      </c>
      <c r="E149" s="131" t="s">
        <v>576</v>
      </c>
      <c r="F149" s="132">
        <v>922</v>
      </c>
      <c r="G149" s="128" t="s">
        <v>577</v>
      </c>
      <c r="H149" s="128" t="s">
        <v>98</v>
      </c>
      <c r="J149" s="132">
        <v>5352</v>
      </c>
      <c r="K149" s="153" t="s">
        <v>99</v>
      </c>
      <c r="L149" s="147" t="s">
        <v>100</v>
      </c>
      <c r="M149" s="147" t="s">
        <v>22</v>
      </c>
      <c r="N149" s="147">
        <v>55426</v>
      </c>
      <c r="P149" s="126"/>
      <c r="S149" s="136"/>
      <c r="T149" s="136"/>
      <c r="U149" s="136"/>
      <c r="V149" s="136"/>
      <c r="AD149" s="155"/>
      <c r="AE149" s="155"/>
      <c r="AF149" s="134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</row>
    <row r="150" spans="1:53" s="148" customFormat="1" x14ac:dyDescent="0.3">
      <c r="A150" s="129" t="s">
        <v>578</v>
      </c>
      <c r="B150" s="128" t="s">
        <v>84</v>
      </c>
      <c r="C150" s="130"/>
      <c r="D150" s="128" t="s">
        <v>16</v>
      </c>
      <c r="E150" s="131" t="s">
        <v>579</v>
      </c>
      <c r="F150" s="132">
        <v>471</v>
      </c>
      <c r="G150" s="128" t="s">
        <v>404</v>
      </c>
      <c r="H150" s="128" t="s">
        <v>266</v>
      </c>
      <c r="I150" s="128"/>
      <c r="J150" s="132">
        <v>5243</v>
      </c>
      <c r="K150" s="128" t="s">
        <v>580</v>
      </c>
      <c r="L150" s="128" t="s">
        <v>57</v>
      </c>
      <c r="M150" s="128" t="s">
        <v>22</v>
      </c>
      <c r="N150" s="132">
        <v>55127</v>
      </c>
      <c r="O150" s="126"/>
      <c r="P150" s="172"/>
      <c r="Q150" s="172"/>
      <c r="S150" s="173"/>
      <c r="T150" s="173"/>
      <c r="U150" s="173"/>
      <c r="V150" s="173"/>
      <c r="W150" s="171"/>
      <c r="X150" s="171"/>
      <c r="Y150" s="171"/>
      <c r="Z150" s="171"/>
      <c r="AA150" s="171"/>
      <c r="AB150" s="174"/>
      <c r="AC150" s="171"/>
      <c r="AD150" s="171"/>
      <c r="AE150" s="171"/>
      <c r="AF150" s="175"/>
    </row>
    <row r="151" spans="1:53" x14ac:dyDescent="0.3">
      <c r="A151" s="129" t="s">
        <v>581</v>
      </c>
      <c r="B151" s="128" t="s">
        <v>239</v>
      </c>
      <c r="D151" s="128" t="s">
        <v>16</v>
      </c>
      <c r="E151" s="131" t="s">
        <v>582</v>
      </c>
      <c r="F151" s="132">
        <v>966</v>
      </c>
      <c r="G151" s="128" t="s">
        <v>583</v>
      </c>
      <c r="H151" s="128" t="s">
        <v>98</v>
      </c>
      <c r="J151" s="132">
        <v>5352</v>
      </c>
      <c r="K151" s="153" t="s">
        <v>99</v>
      </c>
      <c r="L151" s="147" t="s">
        <v>584</v>
      </c>
      <c r="M151" s="147" t="s">
        <v>22</v>
      </c>
      <c r="N151" s="147">
        <v>55426</v>
      </c>
      <c r="P151" s="126"/>
      <c r="AF151" s="159"/>
    </row>
    <row r="152" spans="1:53" x14ac:dyDescent="0.3">
      <c r="A152" s="169" t="s">
        <v>2076</v>
      </c>
      <c r="B152" s="148" t="s">
        <v>2077</v>
      </c>
      <c r="C152" s="170" t="s">
        <v>32</v>
      </c>
      <c r="D152" s="148" t="s">
        <v>16</v>
      </c>
      <c r="E152" s="142" t="s">
        <v>2078</v>
      </c>
      <c r="F152" s="171">
        <v>2147</v>
      </c>
      <c r="G152" s="148" t="s">
        <v>2130</v>
      </c>
      <c r="H152" s="148" t="s">
        <v>78</v>
      </c>
      <c r="I152" s="148" t="s">
        <v>540</v>
      </c>
      <c r="J152" s="171">
        <v>5111</v>
      </c>
      <c r="K152" s="194" t="s">
        <v>79</v>
      </c>
      <c r="L152" s="140" t="s">
        <v>80</v>
      </c>
      <c r="M152" s="140" t="s">
        <v>81</v>
      </c>
      <c r="N152" s="140">
        <v>57106</v>
      </c>
      <c r="O152" s="172"/>
      <c r="P152" s="126"/>
      <c r="S152" s="136"/>
      <c r="T152" s="136"/>
      <c r="U152" s="136"/>
      <c r="V152" s="136"/>
      <c r="AF152" s="134"/>
    </row>
    <row r="153" spans="1:53" x14ac:dyDescent="0.3">
      <c r="A153" s="129" t="s">
        <v>585</v>
      </c>
      <c r="B153" s="128" t="s">
        <v>586</v>
      </c>
      <c r="C153" s="130" t="s">
        <v>32</v>
      </c>
      <c r="D153" s="128" t="s">
        <v>25</v>
      </c>
      <c r="E153" s="131" t="s">
        <v>587</v>
      </c>
      <c r="F153" s="132">
        <v>5367</v>
      </c>
      <c r="G153" s="128" t="s">
        <v>588</v>
      </c>
      <c r="H153" s="128" t="s">
        <v>98</v>
      </c>
      <c r="I153" s="128" t="s">
        <v>589</v>
      </c>
      <c r="J153" s="132">
        <v>5352</v>
      </c>
      <c r="K153" s="128" t="s">
        <v>99</v>
      </c>
      <c r="L153" s="128" t="s">
        <v>100</v>
      </c>
      <c r="M153" s="128" t="s">
        <v>22</v>
      </c>
      <c r="N153" s="132">
        <v>55426</v>
      </c>
      <c r="O153" s="160" t="s">
        <v>1395</v>
      </c>
      <c r="P153" s="126"/>
      <c r="S153" s="136"/>
      <c r="T153" s="136"/>
      <c r="U153" s="136"/>
      <c r="V153" s="136"/>
      <c r="AD153" s="155"/>
      <c r="AE153" s="155"/>
      <c r="AF153" s="159"/>
    </row>
    <row r="154" spans="1:53" s="137" customFormat="1" x14ac:dyDescent="0.3">
      <c r="A154" s="195" t="s">
        <v>590</v>
      </c>
      <c r="B154" s="193" t="s">
        <v>591</v>
      </c>
      <c r="C154" s="130"/>
      <c r="D154" s="128" t="s">
        <v>16</v>
      </c>
      <c r="E154" s="131" t="s">
        <v>1959</v>
      </c>
      <c r="F154" s="132">
        <v>842</v>
      </c>
      <c r="G154" s="128" t="s">
        <v>592</v>
      </c>
      <c r="H154" s="128" t="s">
        <v>593</v>
      </c>
      <c r="I154" s="128"/>
      <c r="J154" s="132">
        <v>5054</v>
      </c>
      <c r="K154" s="128" t="s">
        <v>1989</v>
      </c>
      <c r="L154" s="128" t="s">
        <v>1990</v>
      </c>
      <c r="M154" s="128" t="s">
        <v>22</v>
      </c>
      <c r="N154" s="132">
        <v>55042</v>
      </c>
      <c r="O154" s="126"/>
      <c r="P154" s="126"/>
      <c r="Q154" s="126"/>
      <c r="R154" s="128"/>
      <c r="S154" s="133"/>
      <c r="T154" s="133"/>
      <c r="U154" s="133"/>
      <c r="V154" s="133"/>
      <c r="W154" s="132"/>
      <c r="X154" s="132"/>
      <c r="Y154" s="132"/>
      <c r="Z154" s="132"/>
      <c r="AA154" s="132"/>
      <c r="AB154" s="133"/>
      <c r="AC154" s="132"/>
      <c r="AD154" s="132"/>
      <c r="AE154" s="132"/>
      <c r="AF154" s="149"/>
      <c r="AG154" s="128"/>
      <c r="AH154" s="128"/>
      <c r="AI154" s="128"/>
      <c r="AJ154" s="128"/>
      <c r="AK154" s="128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</row>
    <row r="155" spans="1:53" s="137" customFormat="1" x14ac:dyDescent="0.3">
      <c r="A155" s="129" t="s">
        <v>594</v>
      </c>
      <c r="B155" s="128" t="s">
        <v>407</v>
      </c>
      <c r="C155" s="130"/>
      <c r="D155" s="128" t="s">
        <v>25</v>
      </c>
      <c r="E155" s="131" t="s">
        <v>595</v>
      </c>
      <c r="F155" s="132">
        <v>920</v>
      </c>
      <c r="G155" s="128" t="s">
        <v>596</v>
      </c>
      <c r="H155" s="128" t="s">
        <v>49</v>
      </c>
      <c r="I155" s="128"/>
      <c r="J155" s="132">
        <v>5121</v>
      </c>
      <c r="K155" s="128" t="s">
        <v>50</v>
      </c>
      <c r="L155" s="128" t="s">
        <v>51</v>
      </c>
      <c r="M155" s="128" t="s">
        <v>22</v>
      </c>
      <c r="N155" s="132">
        <v>55112</v>
      </c>
      <c r="O155" s="126"/>
      <c r="P155" s="126"/>
      <c r="Q155" s="126"/>
      <c r="R155" s="128"/>
      <c r="S155" s="133"/>
      <c r="T155" s="136"/>
      <c r="U155" s="136"/>
      <c r="V155" s="136"/>
      <c r="W155" s="132"/>
      <c r="X155" s="132"/>
      <c r="Y155" s="132"/>
      <c r="Z155" s="132"/>
      <c r="AA155" s="132"/>
      <c r="AB155" s="133"/>
      <c r="AC155" s="132"/>
      <c r="AD155" s="132"/>
      <c r="AE155" s="132"/>
      <c r="AF155" s="152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</row>
    <row r="156" spans="1:53" s="137" customFormat="1" x14ac:dyDescent="0.3">
      <c r="A156" s="129" t="s">
        <v>594</v>
      </c>
      <c r="B156" s="128" t="s">
        <v>2128</v>
      </c>
      <c r="C156" s="130" t="s">
        <v>32</v>
      </c>
      <c r="D156" s="128" t="s">
        <v>16</v>
      </c>
      <c r="E156" s="131" t="s">
        <v>2129</v>
      </c>
      <c r="F156" s="132">
        <v>3754</v>
      </c>
      <c r="G156" s="128" t="s">
        <v>171</v>
      </c>
      <c r="H156" s="128" t="s">
        <v>172</v>
      </c>
      <c r="I156" s="128" t="s">
        <v>2131</v>
      </c>
      <c r="J156" s="132">
        <v>5002</v>
      </c>
      <c r="K156" s="128" t="s">
        <v>173</v>
      </c>
      <c r="L156" s="128" t="s">
        <v>100</v>
      </c>
      <c r="M156" s="128" t="s">
        <v>22</v>
      </c>
      <c r="N156" s="132">
        <v>55413</v>
      </c>
      <c r="O156" s="126"/>
      <c r="P156" s="126"/>
      <c r="Q156" s="126"/>
      <c r="R156" s="128"/>
      <c r="S156" s="133"/>
      <c r="T156" s="136"/>
      <c r="U156" s="136"/>
      <c r="V156" s="136"/>
      <c r="W156" s="132"/>
      <c r="X156" s="132"/>
      <c r="Y156" s="132"/>
      <c r="Z156" s="132"/>
      <c r="AA156" s="132"/>
      <c r="AB156" s="133"/>
      <c r="AC156" s="132"/>
      <c r="AD156" s="132"/>
      <c r="AE156" s="132"/>
      <c r="AF156" s="152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</row>
    <row r="157" spans="1:53" x14ac:dyDescent="0.3">
      <c r="A157" s="129" t="s">
        <v>597</v>
      </c>
      <c r="B157" s="128" t="s">
        <v>603</v>
      </c>
      <c r="D157" s="128" t="s">
        <v>25</v>
      </c>
      <c r="E157" s="131" t="s">
        <v>604</v>
      </c>
      <c r="F157" s="132">
        <v>155</v>
      </c>
      <c r="G157" s="128" t="s">
        <v>605</v>
      </c>
      <c r="H157" s="128" t="s">
        <v>606</v>
      </c>
      <c r="J157" s="132">
        <v>5149</v>
      </c>
      <c r="K157" s="128" t="s">
        <v>607</v>
      </c>
      <c r="L157" s="128" t="s">
        <v>608</v>
      </c>
      <c r="M157" s="128" t="s">
        <v>22</v>
      </c>
      <c r="N157" s="132">
        <v>55316</v>
      </c>
      <c r="P157" s="126"/>
      <c r="S157" s="136"/>
      <c r="T157" s="136"/>
      <c r="U157" s="136"/>
      <c r="V157" s="136"/>
      <c r="AF157" s="159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</row>
    <row r="158" spans="1:53" x14ac:dyDescent="0.3">
      <c r="A158" s="129" t="s">
        <v>597</v>
      </c>
      <c r="B158" s="128" t="s">
        <v>609</v>
      </c>
      <c r="D158" s="128" t="s">
        <v>16</v>
      </c>
      <c r="E158" s="131" t="s">
        <v>610</v>
      </c>
      <c r="F158" s="132">
        <v>671</v>
      </c>
      <c r="G158" s="128" t="s">
        <v>611</v>
      </c>
      <c r="H158" s="128" t="s">
        <v>612</v>
      </c>
      <c r="J158" s="132">
        <v>5223</v>
      </c>
      <c r="K158" s="128" t="s">
        <v>613</v>
      </c>
      <c r="L158" s="128" t="s">
        <v>614</v>
      </c>
      <c r="M158" s="128" t="s">
        <v>22</v>
      </c>
      <c r="N158" s="132">
        <v>56028</v>
      </c>
      <c r="P158" s="126"/>
      <c r="AF158" s="134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</row>
    <row r="159" spans="1:53" x14ac:dyDescent="0.3">
      <c r="A159" s="129" t="s">
        <v>615</v>
      </c>
      <c r="B159" s="128" t="s">
        <v>616</v>
      </c>
      <c r="D159" s="128" t="s">
        <v>16</v>
      </c>
      <c r="E159" s="131" t="s">
        <v>2040</v>
      </c>
      <c r="F159" s="132">
        <v>6406</v>
      </c>
      <c r="G159" s="128" t="s">
        <v>617</v>
      </c>
      <c r="H159" s="128" t="s">
        <v>71</v>
      </c>
      <c r="J159" s="132">
        <v>824</v>
      </c>
      <c r="K159" s="128" t="s">
        <v>72</v>
      </c>
      <c r="L159" s="147" t="s">
        <v>73</v>
      </c>
      <c r="M159" s="128" t="s">
        <v>22</v>
      </c>
      <c r="N159" s="132">
        <v>55435</v>
      </c>
      <c r="P159" s="126"/>
      <c r="S159" s="136"/>
      <c r="T159" s="136"/>
      <c r="U159" s="136"/>
      <c r="V159" s="136"/>
      <c r="AF159" s="134"/>
    </row>
    <row r="160" spans="1:53" x14ac:dyDescent="0.3">
      <c r="A160" s="129" t="s">
        <v>618</v>
      </c>
      <c r="B160" s="128" t="s">
        <v>619</v>
      </c>
      <c r="D160" s="128" t="s">
        <v>25</v>
      </c>
      <c r="E160" s="131" t="s">
        <v>620</v>
      </c>
      <c r="F160" s="132">
        <v>781</v>
      </c>
      <c r="G160" s="128" t="s">
        <v>621</v>
      </c>
      <c r="H160" s="128" t="s">
        <v>1987</v>
      </c>
      <c r="J160" s="132">
        <v>5103</v>
      </c>
      <c r="K160" s="128" t="s">
        <v>623</v>
      </c>
      <c r="L160" s="128" t="s">
        <v>624</v>
      </c>
      <c r="M160" s="128" t="s">
        <v>22</v>
      </c>
      <c r="N160" s="132">
        <v>56308</v>
      </c>
      <c r="P160" s="126"/>
      <c r="S160" s="136"/>
      <c r="T160" s="136"/>
      <c r="U160" s="136"/>
      <c r="V160" s="136"/>
      <c r="AF160" s="134"/>
    </row>
    <row r="161" spans="1:53" s="135" customFormat="1" x14ac:dyDescent="0.3">
      <c r="A161" s="129" t="s">
        <v>625</v>
      </c>
      <c r="B161" s="128" t="s">
        <v>626</v>
      </c>
      <c r="C161" s="130"/>
      <c r="D161" s="128" t="s">
        <v>16</v>
      </c>
      <c r="E161" s="131" t="s">
        <v>627</v>
      </c>
      <c r="F161" s="132">
        <v>940</v>
      </c>
      <c r="G161" s="128" t="s">
        <v>628</v>
      </c>
      <c r="H161" s="128" t="s">
        <v>196</v>
      </c>
      <c r="I161" s="128"/>
      <c r="J161" s="132">
        <v>5011</v>
      </c>
      <c r="K161" s="128" t="s">
        <v>629</v>
      </c>
      <c r="L161" s="128" t="s">
        <v>82</v>
      </c>
      <c r="M161" s="128" t="s">
        <v>22</v>
      </c>
      <c r="N161" s="132">
        <v>56001</v>
      </c>
      <c r="O161" s="126"/>
      <c r="P161" s="126"/>
      <c r="Q161" s="126"/>
      <c r="R161" s="128"/>
      <c r="S161" s="136"/>
      <c r="T161" s="136"/>
      <c r="U161" s="136"/>
      <c r="V161" s="136"/>
      <c r="W161" s="132"/>
      <c r="X161" s="132"/>
      <c r="Y161" s="132"/>
      <c r="Z161" s="132"/>
      <c r="AA161" s="132"/>
      <c r="AB161" s="133"/>
      <c r="AC161" s="132"/>
      <c r="AD161" s="132"/>
      <c r="AE161" s="132"/>
      <c r="AF161" s="134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</row>
    <row r="162" spans="1:53" s="135" customFormat="1" x14ac:dyDescent="0.3">
      <c r="A162" s="129" t="s">
        <v>630</v>
      </c>
      <c r="B162" s="128" t="s">
        <v>631</v>
      </c>
      <c r="C162" s="130"/>
      <c r="D162" s="128" t="s">
        <v>16</v>
      </c>
      <c r="E162" s="131" t="s">
        <v>632</v>
      </c>
      <c r="F162" s="132">
        <v>1008</v>
      </c>
      <c r="G162" s="128" t="s">
        <v>110</v>
      </c>
      <c r="H162" s="128" t="s">
        <v>1983</v>
      </c>
      <c r="I162" s="128"/>
      <c r="J162" s="132">
        <v>5155</v>
      </c>
      <c r="K162" s="128" t="s">
        <v>112</v>
      </c>
      <c r="L162" s="128" t="s">
        <v>57</v>
      </c>
      <c r="M162" s="128" t="s">
        <v>22</v>
      </c>
      <c r="N162" s="132">
        <v>55127</v>
      </c>
      <c r="O162" s="126"/>
      <c r="P162" s="126"/>
      <c r="Q162" s="126"/>
      <c r="R162" s="151"/>
      <c r="S162" s="136"/>
      <c r="T162" s="136"/>
      <c r="U162" s="136"/>
      <c r="V162" s="136"/>
      <c r="W162" s="132"/>
      <c r="X162" s="132"/>
      <c r="Y162" s="132"/>
      <c r="Z162" s="132"/>
      <c r="AA162" s="132"/>
      <c r="AB162" s="133"/>
      <c r="AC162" s="132"/>
      <c r="AD162" s="132"/>
      <c r="AE162" s="132"/>
      <c r="AF162" s="134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</row>
    <row r="163" spans="1:53" x14ac:dyDescent="0.3">
      <c r="A163" s="129" t="s">
        <v>708</v>
      </c>
      <c r="B163" s="128" t="s">
        <v>707</v>
      </c>
      <c r="C163" s="130" t="s">
        <v>32</v>
      </c>
      <c r="D163" s="128" t="s">
        <v>16</v>
      </c>
      <c r="E163" s="131" t="s">
        <v>2137</v>
      </c>
      <c r="F163" s="132">
        <v>2987</v>
      </c>
      <c r="G163" s="128" t="s">
        <v>710</v>
      </c>
      <c r="H163" s="128" t="s">
        <v>1944</v>
      </c>
      <c r="I163" s="128" t="s">
        <v>711</v>
      </c>
      <c r="J163" s="132">
        <v>5155</v>
      </c>
      <c r="K163" s="128" t="s">
        <v>112</v>
      </c>
      <c r="L163" s="128" t="s">
        <v>51</v>
      </c>
      <c r="M163" s="128" t="s">
        <v>22</v>
      </c>
      <c r="N163" s="132">
        <v>55127</v>
      </c>
      <c r="P163" s="126"/>
      <c r="S163" s="136"/>
      <c r="T163" s="136"/>
      <c r="U163" s="136"/>
      <c r="V163" s="136"/>
      <c r="AF163" s="138"/>
      <c r="AG163" s="135"/>
      <c r="AH163" s="137"/>
      <c r="AI163" s="137"/>
      <c r="AJ163" s="137"/>
    </row>
    <row r="164" spans="1:53" s="137" customFormat="1" x14ac:dyDescent="0.3">
      <c r="A164" s="129" t="s">
        <v>636</v>
      </c>
      <c r="B164" s="128" t="s">
        <v>637</v>
      </c>
      <c r="C164" s="130"/>
      <c r="D164" s="128" t="s">
        <v>16</v>
      </c>
      <c r="E164" s="131" t="s">
        <v>1958</v>
      </c>
      <c r="F164" s="132">
        <v>216</v>
      </c>
      <c r="G164" s="128" t="s">
        <v>638</v>
      </c>
      <c r="H164" s="128" t="s">
        <v>78</v>
      </c>
      <c r="I164" s="128"/>
      <c r="J164" s="132">
        <v>5111</v>
      </c>
      <c r="K164" s="128" t="s">
        <v>79</v>
      </c>
      <c r="L164" s="128" t="s">
        <v>639</v>
      </c>
      <c r="M164" s="128" t="s">
        <v>81</v>
      </c>
      <c r="N164" s="132">
        <v>57106</v>
      </c>
      <c r="O164" s="126"/>
      <c r="P164" s="126"/>
      <c r="Q164" s="126"/>
      <c r="R164" s="128"/>
      <c r="S164" s="136"/>
      <c r="T164" s="136"/>
      <c r="U164" s="136"/>
      <c r="V164" s="136"/>
      <c r="W164" s="132"/>
      <c r="X164" s="132"/>
      <c r="Y164" s="132"/>
      <c r="Z164" s="132"/>
      <c r="AA164" s="132"/>
      <c r="AB164" s="133"/>
      <c r="AC164" s="132"/>
      <c r="AD164" s="132"/>
      <c r="AE164" s="132"/>
      <c r="AF164" s="134"/>
      <c r="AG164" s="128"/>
      <c r="AH164" s="128"/>
      <c r="AI164" s="128"/>
      <c r="AJ164" s="128"/>
      <c r="AK164" s="128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</row>
    <row r="165" spans="1:53" s="148" customFormat="1" x14ac:dyDescent="0.3">
      <c r="A165" s="129" t="s">
        <v>640</v>
      </c>
      <c r="B165" s="128" t="s">
        <v>641</v>
      </c>
      <c r="C165" s="130"/>
      <c r="D165" s="128" t="s">
        <v>16</v>
      </c>
      <c r="E165" s="131" t="s">
        <v>642</v>
      </c>
      <c r="F165" s="132">
        <v>191</v>
      </c>
      <c r="G165" s="128" t="s">
        <v>434</v>
      </c>
      <c r="H165" s="128" t="s">
        <v>1988</v>
      </c>
      <c r="I165" s="128"/>
      <c r="J165" s="132">
        <v>5120</v>
      </c>
      <c r="K165" s="128" t="s">
        <v>436</v>
      </c>
      <c r="L165" s="128" t="s">
        <v>290</v>
      </c>
      <c r="M165" s="128" t="s">
        <v>22</v>
      </c>
      <c r="N165" s="132">
        <v>55732</v>
      </c>
      <c r="O165" s="126"/>
      <c r="P165" s="172"/>
      <c r="Q165" s="172"/>
      <c r="S165" s="173"/>
      <c r="T165" s="173"/>
      <c r="U165" s="173"/>
      <c r="V165" s="173"/>
      <c r="W165" s="171"/>
      <c r="X165" s="171"/>
      <c r="Y165" s="171"/>
      <c r="Z165" s="171"/>
      <c r="AA165" s="171"/>
      <c r="AB165" s="174"/>
      <c r="AC165" s="171"/>
      <c r="AD165" s="171"/>
      <c r="AE165" s="171"/>
      <c r="AF165" s="196"/>
    </row>
    <row r="166" spans="1:53" x14ac:dyDescent="0.3">
      <c r="A166" s="169" t="s">
        <v>644</v>
      </c>
      <c r="B166" s="148" t="s">
        <v>2003</v>
      </c>
      <c r="C166" s="170" t="s">
        <v>32</v>
      </c>
      <c r="D166" s="148" t="s">
        <v>25</v>
      </c>
      <c r="E166" s="142" t="s">
        <v>2005</v>
      </c>
      <c r="F166" s="171">
        <v>7482</v>
      </c>
      <c r="G166" s="148" t="s">
        <v>647</v>
      </c>
      <c r="H166" s="148" t="s">
        <v>2145</v>
      </c>
      <c r="I166" s="148" t="s">
        <v>2004</v>
      </c>
      <c r="J166" s="171">
        <v>5247</v>
      </c>
      <c r="K166" s="148" t="s">
        <v>648</v>
      </c>
      <c r="L166" s="148" t="s">
        <v>649</v>
      </c>
      <c r="M166" s="148" t="s">
        <v>22</v>
      </c>
      <c r="N166" s="171">
        <v>55447</v>
      </c>
      <c r="O166" s="172" t="s">
        <v>2118</v>
      </c>
      <c r="P166" s="126"/>
      <c r="S166" s="136"/>
      <c r="T166" s="136"/>
      <c r="U166" s="136"/>
      <c r="V166" s="136"/>
      <c r="AF166" s="134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</row>
    <row r="167" spans="1:53" s="148" customFormat="1" x14ac:dyDescent="0.3">
      <c r="A167" s="129" t="s">
        <v>644</v>
      </c>
      <c r="B167" s="128" t="s">
        <v>645</v>
      </c>
      <c r="C167" s="130"/>
      <c r="D167" s="128" t="s">
        <v>16</v>
      </c>
      <c r="E167" s="131" t="s">
        <v>646</v>
      </c>
      <c r="F167" s="132">
        <v>423</v>
      </c>
      <c r="G167" s="128" t="s">
        <v>647</v>
      </c>
      <c r="H167" s="128" t="s">
        <v>2146</v>
      </c>
      <c r="I167" s="128"/>
      <c r="J167" s="132">
        <v>5247</v>
      </c>
      <c r="K167" s="128" t="s">
        <v>648</v>
      </c>
      <c r="L167" s="128" t="s">
        <v>649</v>
      </c>
      <c r="M167" s="128" t="s">
        <v>22</v>
      </c>
      <c r="N167" s="132">
        <v>55447</v>
      </c>
      <c r="O167" s="126"/>
      <c r="P167" s="172"/>
      <c r="Q167" s="172"/>
      <c r="S167" s="173"/>
      <c r="T167" s="173"/>
      <c r="U167" s="173"/>
      <c r="V167" s="173"/>
      <c r="W167" s="171"/>
      <c r="X167" s="171"/>
      <c r="Y167" s="171"/>
      <c r="Z167" s="171"/>
      <c r="AA167" s="171"/>
      <c r="AB167" s="174"/>
      <c r="AC167" s="171"/>
      <c r="AD167" s="171"/>
      <c r="AE167" s="171"/>
      <c r="AF167" s="175"/>
    </row>
    <row r="168" spans="1:53" x14ac:dyDescent="0.3">
      <c r="A168" s="169" t="s">
        <v>2052</v>
      </c>
      <c r="B168" s="148" t="s">
        <v>776</v>
      </c>
      <c r="C168" s="170" t="s">
        <v>32</v>
      </c>
      <c r="D168" s="148" t="s">
        <v>16</v>
      </c>
      <c r="E168" s="142" t="s">
        <v>2055</v>
      </c>
      <c r="F168" s="171">
        <v>5501</v>
      </c>
      <c r="G168" s="148" t="s">
        <v>2054</v>
      </c>
      <c r="H168" s="148" t="s">
        <v>117</v>
      </c>
      <c r="I168" s="148" t="s">
        <v>442</v>
      </c>
      <c r="J168" s="171">
        <v>5206</v>
      </c>
      <c r="K168" s="148" t="s">
        <v>118</v>
      </c>
      <c r="L168" s="148" t="s">
        <v>2053</v>
      </c>
      <c r="M168" s="148" t="s">
        <v>22</v>
      </c>
      <c r="N168" s="171">
        <v>55430</v>
      </c>
      <c r="O168" s="172"/>
      <c r="P168" s="126"/>
      <c r="AF168" s="159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</row>
    <row r="169" spans="1:53" x14ac:dyDescent="0.3">
      <c r="A169" s="129" t="s">
        <v>650</v>
      </c>
      <c r="B169" s="128" t="s">
        <v>437</v>
      </c>
      <c r="D169" s="128" t="s">
        <v>16</v>
      </c>
      <c r="E169" s="131" t="s">
        <v>651</v>
      </c>
      <c r="F169" s="132">
        <v>2017</v>
      </c>
      <c r="G169" s="128" t="s">
        <v>652</v>
      </c>
      <c r="H169" s="128" t="s">
        <v>71</v>
      </c>
      <c r="J169" s="132">
        <v>5082</v>
      </c>
      <c r="K169" s="128" t="s">
        <v>72</v>
      </c>
      <c r="L169" s="147" t="s">
        <v>73</v>
      </c>
      <c r="M169" s="147" t="s">
        <v>22</v>
      </c>
      <c r="N169" s="132">
        <v>55345</v>
      </c>
      <c r="P169" s="126"/>
      <c r="S169" s="136"/>
      <c r="T169" s="136"/>
      <c r="U169" s="136"/>
      <c r="V169" s="136"/>
      <c r="AF169" s="134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</row>
    <row r="170" spans="1:53" s="135" customFormat="1" x14ac:dyDescent="0.3">
      <c r="A170" s="129" t="s">
        <v>653</v>
      </c>
      <c r="B170" s="128" t="s">
        <v>351</v>
      </c>
      <c r="C170" s="130"/>
      <c r="D170" s="128" t="s">
        <v>16</v>
      </c>
      <c r="E170" s="131" t="s">
        <v>654</v>
      </c>
      <c r="F170" s="132">
        <v>1025</v>
      </c>
      <c r="G170" s="128" t="s">
        <v>655</v>
      </c>
      <c r="H170" s="128" t="s">
        <v>98</v>
      </c>
      <c r="I170" s="128"/>
      <c r="J170" s="132">
        <v>5352</v>
      </c>
      <c r="K170" s="153" t="s">
        <v>99</v>
      </c>
      <c r="L170" s="147" t="s">
        <v>100</v>
      </c>
      <c r="M170" s="147" t="s">
        <v>22</v>
      </c>
      <c r="N170" s="147">
        <v>55426</v>
      </c>
      <c r="O170" s="126"/>
      <c r="P170" s="126"/>
      <c r="Q170" s="126"/>
      <c r="R170" s="128"/>
      <c r="S170" s="136"/>
      <c r="T170" s="136"/>
      <c r="U170" s="136"/>
      <c r="V170" s="136"/>
      <c r="W170" s="132"/>
      <c r="X170" s="132"/>
      <c r="Y170" s="132"/>
      <c r="Z170" s="132"/>
      <c r="AA170" s="132"/>
      <c r="AB170" s="133"/>
      <c r="AC170" s="132"/>
      <c r="AD170" s="132"/>
      <c r="AE170" s="132"/>
      <c r="AF170" s="134"/>
      <c r="AG170" s="128"/>
      <c r="AH170" s="128"/>
      <c r="AI170" s="128"/>
      <c r="AJ170" s="128"/>
      <c r="AK170" s="128"/>
    </row>
    <row r="171" spans="1:53" x14ac:dyDescent="0.3">
      <c r="A171" s="129" t="s">
        <v>1991</v>
      </c>
      <c r="B171" s="128" t="s">
        <v>656</v>
      </c>
      <c r="D171" s="128" t="s">
        <v>16</v>
      </c>
      <c r="E171" s="131" t="s">
        <v>657</v>
      </c>
      <c r="F171" s="132">
        <v>792</v>
      </c>
      <c r="G171" s="128" t="s">
        <v>110</v>
      </c>
      <c r="H171" s="128" t="s">
        <v>1983</v>
      </c>
      <c r="J171" s="132">
        <v>5155</v>
      </c>
      <c r="K171" s="128" t="s">
        <v>112</v>
      </c>
      <c r="L171" s="128" t="s">
        <v>51</v>
      </c>
      <c r="M171" s="128" t="s">
        <v>22</v>
      </c>
      <c r="N171" s="132">
        <v>55127</v>
      </c>
      <c r="P171" s="126"/>
      <c r="S171" s="136"/>
      <c r="T171" s="136"/>
      <c r="U171" s="136"/>
      <c r="V171" s="136"/>
      <c r="AF171" s="159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</row>
    <row r="172" spans="1:53" x14ac:dyDescent="0.3">
      <c r="A172" s="129" t="s">
        <v>658</v>
      </c>
      <c r="B172" s="128" t="s">
        <v>659</v>
      </c>
      <c r="D172" s="128" t="s">
        <v>16</v>
      </c>
      <c r="E172" s="131" t="s">
        <v>660</v>
      </c>
      <c r="F172" s="132">
        <v>934</v>
      </c>
      <c r="G172" s="128" t="s">
        <v>661</v>
      </c>
      <c r="H172" s="128" t="s">
        <v>98</v>
      </c>
      <c r="J172" s="132">
        <v>5352</v>
      </c>
      <c r="K172" s="153" t="s">
        <v>99</v>
      </c>
      <c r="L172" s="147" t="s">
        <v>100</v>
      </c>
      <c r="M172" s="147" t="s">
        <v>22</v>
      </c>
      <c r="N172" s="147">
        <v>55426</v>
      </c>
      <c r="P172" s="126"/>
      <c r="AF172" s="134"/>
    </row>
    <row r="173" spans="1:53" s="137" customFormat="1" x14ac:dyDescent="0.3">
      <c r="A173" s="129" t="s">
        <v>662</v>
      </c>
      <c r="B173" s="128" t="s">
        <v>663</v>
      </c>
      <c r="C173" s="130"/>
      <c r="D173" s="128" t="s">
        <v>25</v>
      </c>
      <c r="E173" s="131" t="s">
        <v>1957</v>
      </c>
      <c r="F173" s="132">
        <v>1058</v>
      </c>
      <c r="G173" s="128" t="s">
        <v>664</v>
      </c>
      <c r="H173" s="128" t="s">
        <v>196</v>
      </c>
      <c r="I173" s="128"/>
      <c r="J173" s="132">
        <v>5011</v>
      </c>
      <c r="K173" s="128" t="s">
        <v>665</v>
      </c>
      <c r="L173" s="128" t="s">
        <v>666</v>
      </c>
      <c r="M173" s="128" t="s">
        <v>22</v>
      </c>
      <c r="N173" s="132">
        <v>56601</v>
      </c>
      <c r="O173" s="126"/>
      <c r="P173" s="126"/>
      <c r="Q173" s="126"/>
      <c r="R173" s="128"/>
      <c r="S173" s="136"/>
      <c r="T173" s="136"/>
      <c r="U173" s="136"/>
      <c r="V173" s="136"/>
      <c r="W173" s="132"/>
      <c r="X173" s="132"/>
      <c r="Y173" s="132"/>
      <c r="Z173" s="132"/>
      <c r="AA173" s="132"/>
      <c r="AB173" s="133"/>
      <c r="AC173" s="132"/>
      <c r="AD173" s="132"/>
      <c r="AE173" s="132"/>
      <c r="AF173" s="134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</row>
    <row r="174" spans="1:53" s="137" customFormat="1" x14ac:dyDescent="0.3">
      <c r="A174" s="129" t="s">
        <v>667</v>
      </c>
      <c r="B174" s="128" t="s">
        <v>668</v>
      </c>
      <c r="C174" s="130"/>
      <c r="D174" s="128" t="s">
        <v>16</v>
      </c>
      <c r="E174" s="131" t="s">
        <v>669</v>
      </c>
      <c r="F174" s="132">
        <v>695</v>
      </c>
      <c r="G174" s="128" t="s">
        <v>670</v>
      </c>
      <c r="H174" s="128" t="s">
        <v>172</v>
      </c>
      <c r="I174" s="128"/>
      <c r="J174" s="132">
        <v>5002</v>
      </c>
      <c r="K174" s="128" t="s">
        <v>173</v>
      </c>
      <c r="L174" s="128" t="s">
        <v>100</v>
      </c>
      <c r="M174" s="128" t="s">
        <v>22</v>
      </c>
      <c r="N174" s="132">
        <v>55431</v>
      </c>
      <c r="O174" s="126"/>
      <c r="P174" s="126"/>
      <c r="Q174" s="126"/>
      <c r="R174" s="128"/>
      <c r="S174" s="136"/>
      <c r="T174" s="136"/>
      <c r="U174" s="136"/>
      <c r="V174" s="136"/>
      <c r="W174" s="132"/>
      <c r="X174" s="132"/>
      <c r="Y174" s="132"/>
      <c r="Z174" s="132"/>
      <c r="AA174" s="132"/>
      <c r="AB174" s="133"/>
      <c r="AC174" s="132"/>
      <c r="AD174" s="132"/>
      <c r="AE174" s="132"/>
      <c r="AF174" s="134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</row>
    <row r="175" spans="1:53" x14ac:dyDescent="0.3">
      <c r="A175" s="129" t="s">
        <v>671</v>
      </c>
      <c r="B175" s="128" t="s">
        <v>306</v>
      </c>
      <c r="D175" s="128" t="s">
        <v>25</v>
      </c>
      <c r="E175" s="131" t="s">
        <v>675</v>
      </c>
      <c r="F175" s="132">
        <v>891</v>
      </c>
      <c r="G175" s="128" t="s">
        <v>676</v>
      </c>
      <c r="H175" s="128" t="s">
        <v>98</v>
      </c>
      <c r="J175" s="132">
        <v>5352</v>
      </c>
      <c r="K175" s="128" t="s">
        <v>99</v>
      </c>
      <c r="L175" s="128" t="s">
        <v>100</v>
      </c>
      <c r="M175" s="128" t="s">
        <v>22</v>
      </c>
      <c r="N175" s="132">
        <v>55426</v>
      </c>
      <c r="P175" s="126"/>
      <c r="S175" s="136"/>
      <c r="T175" s="136"/>
      <c r="U175" s="136"/>
      <c r="V175" s="136"/>
      <c r="AF175" s="134"/>
    </row>
    <row r="176" spans="1:53" s="137" customFormat="1" x14ac:dyDescent="0.3">
      <c r="A176" s="129" t="s">
        <v>671</v>
      </c>
      <c r="B176" s="128" t="s">
        <v>672</v>
      </c>
      <c r="C176" s="130"/>
      <c r="D176" s="128" t="s">
        <v>25</v>
      </c>
      <c r="E176" s="131" t="s">
        <v>673</v>
      </c>
      <c r="F176" s="132">
        <v>296</v>
      </c>
      <c r="G176" s="128" t="s">
        <v>674</v>
      </c>
      <c r="H176" s="128" t="s">
        <v>98</v>
      </c>
      <c r="I176" s="128"/>
      <c r="J176" s="132">
        <v>5352</v>
      </c>
      <c r="K176" s="153" t="s">
        <v>99</v>
      </c>
      <c r="L176" s="147" t="s">
        <v>100</v>
      </c>
      <c r="M176" s="147" t="s">
        <v>22</v>
      </c>
      <c r="N176" s="147">
        <v>55426</v>
      </c>
      <c r="O176" s="126"/>
      <c r="P176" s="126"/>
      <c r="Q176" s="126"/>
      <c r="R176" s="128"/>
      <c r="S176" s="136"/>
      <c r="T176" s="136"/>
      <c r="U176" s="136"/>
      <c r="V176" s="136"/>
      <c r="W176" s="132"/>
      <c r="X176" s="132"/>
      <c r="Y176" s="132"/>
      <c r="Z176" s="132"/>
      <c r="AA176" s="132"/>
      <c r="AB176" s="133"/>
      <c r="AC176" s="132"/>
      <c r="AD176" s="132"/>
      <c r="AE176" s="132"/>
      <c r="AF176" s="134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</row>
    <row r="177" spans="1:53" x14ac:dyDescent="0.3">
      <c r="A177" s="129" t="s">
        <v>677</v>
      </c>
      <c r="B177" s="128" t="s">
        <v>678</v>
      </c>
      <c r="D177" s="128" t="s">
        <v>16</v>
      </c>
      <c r="E177" s="131" t="s">
        <v>679</v>
      </c>
      <c r="F177" s="132">
        <v>119</v>
      </c>
      <c r="G177" s="128" t="s">
        <v>680</v>
      </c>
      <c r="H177" s="128" t="s">
        <v>681</v>
      </c>
      <c r="J177" s="132">
        <v>5241</v>
      </c>
      <c r="K177" s="128" t="s">
        <v>682</v>
      </c>
      <c r="L177" s="128" t="s">
        <v>152</v>
      </c>
      <c r="M177" s="128" t="s">
        <v>22</v>
      </c>
      <c r="N177" s="132">
        <v>55346</v>
      </c>
      <c r="P177" s="126"/>
      <c r="T177" s="136"/>
      <c r="U177" s="136"/>
      <c r="V177" s="136"/>
      <c r="AF177" s="134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</row>
    <row r="178" spans="1:53" x14ac:dyDescent="0.3">
      <c r="A178" s="129" t="s">
        <v>683</v>
      </c>
      <c r="B178" s="128" t="s">
        <v>684</v>
      </c>
      <c r="D178" s="128" t="s">
        <v>16</v>
      </c>
      <c r="E178" s="131" t="s">
        <v>685</v>
      </c>
      <c r="F178" s="132">
        <v>635</v>
      </c>
      <c r="G178" s="128" t="s">
        <v>123</v>
      </c>
      <c r="H178" s="128" t="s">
        <v>71</v>
      </c>
      <c r="J178" s="132">
        <v>5082</v>
      </c>
      <c r="K178" s="153" t="s">
        <v>72</v>
      </c>
      <c r="L178" s="147" t="s">
        <v>73</v>
      </c>
      <c r="M178" s="147" t="s">
        <v>22</v>
      </c>
      <c r="N178" s="147">
        <v>55345</v>
      </c>
      <c r="P178" s="126"/>
      <c r="S178" s="136"/>
      <c r="T178" s="136"/>
      <c r="U178" s="136"/>
      <c r="V178" s="136"/>
      <c r="AF178" s="134"/>
    </row>
    <row r="179" spans="1:53" x14ac:dyDescent="0.3">
      <c r="A179" s="129" t="s">
        <v>686</v>
      </c>
      <c r="B179" s="128" t="s">
        <v>687</v>
      </c>
      <c r="D179" s="128" t="s">
        <v>16</v>
      </c>
      <c r="E179" s="131" t="s">
        <v>688</v>
      </c>
      <c r="F179" s="132">
        <v>743</v>
      </c>
      <c r="G179" s="128" t="s">
        <v>689</v>
      </c>
      <c r="H179" s="128" t="s">
        <v>98</v>
      </c>
      <c r="J179" s="132">
        <v>5352</v>
      </c>
      <c r="K179" s="153" t="s">
        <v>99</v>
      </c>
      <c r="L179" s="147" t="s">
        <v>100</v>
      </c>
      <c r="M179" s="147" t="s">
        <v>22</v>
      </c>
      <c r="N179" s="147">
        <v>55426</v>
      </c>
      <c r="P179" s="126"/>
      <c r="S179" s="136"/>
      <c r="T179" s="136"/>
      <c r="U179" s="136"/>
      <c r="V179" s="136"/>
      <c r="AF179" s="134"/>
    </row>
    <row r="180" spans="1:53" x14ac:dyDescent="0.3">
      <c r="A180" s="129" t="s">
        <v>691</v>
      </c>
      <c r="B180" s="128" t="s">
        <v>410</v>
      </c>
      <c r="D180" s="128" t="s">
        <v>25</v>
      </c>
      <c r="E180" s="131" t="s">
        <v>692</v>
      </c>
      <c r="F180" s="132">
        <v>1012</v>
      </c>
      <c r="G180" s="128" t="s">
        <v>693</v>
      </c>
      <c r="H180" s="128" t="s">
        <v>134</v>
      </c>
      <c r="J180" s="132">
        <v>5159</v>
      </c>
      <c r="K180" s="128" t="s">
        <v>2038</v>
      </c>
      <c r="L180" s="128" t="s">
        <v>100</v>
      </c>
      <c r="M180" s="128" t="s">
        <v>22</v>
      </c>
      <c r="N180" s="132">
        <v>55458</v>
      </c>
      <c r="P180" s="126"/>
      <c r="AF180" s="134"/>
    </row>
    <row r="181" spans="1:53" x14ac:dyDescent="0.3">
      <c r="A181" s="129" t="s">
        <v>694</v>
      </c>
      <c r="B181" s="128" t="s">
        <v>695</v>
      </c>
      <c r="D181" s="128" t="s">
        <v>25</v>
      </c>
      <c r="E181" s="131" t="s">
        <v>696</v>
      </c>
      <c r="F181" s="132">
        <v>1036</v>
      </c>
      <c r="G181" s="128" t="s">
        <v>171</v>
      </c>
      <c r="H181" s="128" t="s">
        <v>172</v>
      </c>
      <c r="J181" s="132">
        <v>5002</v>
      </c>
      <c r="K181" s="128" t="s">
        <v>697</v>
      </c>
      <c r="L181" s="147" t="s">
        <v>100</v>
      </c>
      <c r="M181" s="147" t="s">
        <v>22</v>
      </c>
      <c r="N181" s="132">
        <v>55413</v>
      </c>
      <c r="P181" s="126"/>
      <c r="AF181" s="134"/>
    </row>
    <row r="182" spans="1:53" s="147" customFormat="1" x14ac:dyDescent="0.3">
      <c r="A182" s="129" t="s">
        <v>1604</v>
      </c>
      <c r="B182" s="128" t="s">
        <v>1980</v>
      </c>
      <c r="C182" s="130" t="s">
        <v>32</v>
      </c>
      <c r="D182" s="128" t="s">
        <v>16</v>
      </c>
      <c r="E182" s="131" t="s">
        <v>1981</v>
      </c>
      <c r="F182" s="197">
        <v>0</v>
      </c>
      <c r="G182" s="128" t="s">
        <v>110</v>
      </c>
      <c r="H182" s="128" t="s">
        <v>1944</v>
      </c>
      <c r="I182" s="128" t="s">
        <v>1982</v>
      </c>
      <c r="J182" s="132">
        <v>5155</v>
      </c>
      <c r="K182" s="128" t="s">
        <v>112</v>
      </c>
      <c r="L182" s="147" t="s">
        <v>51</v>
      </c>
      <c r="M182" s="147" t="s">
        <v>22</v>
      </c>
      <c r="N182" s="132">
        <v>55127</v>
      </c>
      <c r="O182" s="126"/>
      <c r="P182" s="182"/>
      <c r="Q182" s="182"/>
      <c r="S182" s="198"/>
      <c r="T182" s="198"/>
      <c r="U182" s="198"/>
      <c r="V182" s="198"/>
      <c r="W182" s="181"/>
      <c r="X182" s="181"/>
      <c r="Y182" s="181"/>
      <c r="Z182" s="181"/>
      <c r="AA182" s="181"/>
      <c r="AB182" s="198"/>
      <c r="AC182" s="181"/>
      <c r="AD182" s="181"/>
      <c r="AE182" s="181"/>
      <c r="AF182" s="134"/>
      <c r="AL182" s="199"/>
      <c r="AM182" s="199"/>
      <c r="AN182" s="199"/>
      <c r="AO182" s="199"/>
      <c r="AP182" s="199"/>
      <c r="AQ182" s="199"/>
      <c r="AR182" s="199"/>
      <c r="AS182" s="199"/>
      <c r="AT182" s="199"/>
      <c r="AU182" s="199"/>
      <c r="AV182" s="199"/>
      <c r="AW182" s="199"/>
      <c r="AX182" s="199"/>
      <c r="AY182" s="199"/>
      <c r="AZ182" s="199"/>
      <c r="BA182" s="199"/>
    </row>
    <row r="183" spans="1:53" s="148" customFormat="1" x14ac:dyDescent="0.3">
      <c r="A183" s="179" t="s">
        <v>698</v>
      </c>
      <c r="B183" s="147" t="s">
        <v>645</v>
      </c>
      <c r="C183" s="180"/>
      <c r="D183" s="147" t="s">
        <v>16</v>
      </c>
      <c r="E183" s="131" t="s">
        <v>1993</v>
      </c>
      <c r="F183" s="181">
        <v>1077</v>
      </c>
      <c r="G183" s="147" t="s">
        <v>116</v>
      </c>
      <c r="H183" s="147" t="s">
        <v>117</v>
      </c>
      <c r="I183" s="147"/>
      <c r="J183" s="181">
        <v>5206</v>
      </c>
      <c r="K183" s="147" t="s">
        <v>118</v>
      </c>
      <c r="L183" s="147" t="s">
        <v>119</v>
      </c>
      <c r="M183" s="147" t="s">
        <v>22</v>
      </c>
      <c r="N183" s="181">
        <v>55430</v>
      </c>
      <c r="O183" s="182"/>
      <c r="P183" s="172"/>
      <c r="Q183" s="172"/>
      <c r="S183" s="174"/>
      <c r="T183" s="173"/>
      <c r="U183" s="173"/>
      <c r="V183" s="173"/>
      <c r="W183" s="171"/>
      <c r="X183" s="171"/>
      <c r="Y183" s="171"/>
      <c r="Z183" s="171"/>
      <c r="AA183" s="171"/>
      <c r="AB183" s="174"/>
      <c r="AC183" s="171"/>
      <c r="AD183" s="171"/>
      <c r="AE183" s="171"/>
      <c r="AF183" s="175"/>
    </row>
    <row r="184" spans="1:53" x14ac:dyDescent="0.3">
      <c r="A184" s="169" t="s">
        <v>699</v>
      </c>
      <c r="B184" s="148" t="s">
        <v>700</v>
      </c>
      <c r="C184" s="170"/>
      <c r="D184" s="148" t="s">
        <v>16</v>
      </c>
      <c r="E184" s="142" t="s">
        <v>701</v>
      </c>
      <c r="F184" s="171">
        <v>327</v>
      </c>
      <c r="G184" s="148" t="s">
        <v>116</v>
      </c>
      <c r="H184" s="148" t="s">
        <v>417</v>
      </c>
      <c r="I184" s="148"/>
      <c r="J184" s="171">
        <v>5250</v>
      </c>
      <c r="K184" s="148" t="s">
        <v>418</v>
      </c>
      <c r="L184" s="148" t="s">
        <v>702</v>
      </c>
      <c r="M184" s="148" t="s">
        <v>22</v>
      </c>
      <c r="N184" s="171">
        <v>55118</v>
      </c>
      <c r="O184" s="172"/>
      <c r="P184" s="126"/>
    </row>
    <row r="185" spans="1:53" x14ac:dyDescent="0.3">
      <c r="A185" s="129" t="s">
        <v>704</v>
      </c>
      <c r="B185" s="128" t="s">
        <v>705</v>
      </c>
      <c r="D185" s="128" t="s">
        <v>16</v>
      </c>
      <c r="E185" s="131" t="s">
        <v>706</v>
      </c>
      <c r="F185" s="132">
        <v>410</v>
      </c>
      <c r="G185" s="128" t="s">
        <v>59</v>
      </c>
      <c r="H185" s="128" t="s">
        <v>34</v>
      </c>
      <c r="J185" s="132">
        <v>5192</v>
      </c>
      <c r="K185" s="137" t="s">
        <v>36</v>
      </c>
      <c r="L185" s="128" t="s">
        <v>51</v>
      </c>
      <c r="M185" s="128" t="s">
        <v>22</v>
      </c>
      <c r="N185" s="132">
        <v>55117</v>
      </c>
      <c r="P185" s="126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</row>
    <row r="186" spans="1:53" x14ac:dyDescent="0.3">
      <c r="A186" s="129" t="s">
        <v>707</v>
      </c>
      <c r="B186" s="128" t="s">
        <v>708</v>
      </c>
      <c r="C186" s="130" t="s">
        <v>32</v>
      </c>
      <c r="D186" s="128" t="s">
        <v>16</v>
      </c>
      <c r="E186" s="131" t="s">
        <v>709</v>
      </c>
      <c r="F186" s="132">
        <v>2987</v>
      </c>
      <c r="G186" s="128" t="s">
        <v>710</v>
      </c>
      <c r="H186" s="128" t="s">
        <v>1944</v>
      </c>
      <c r="I186" s="128" t="s">
        <v>711</v>
      </c>
      <c r="J186" s="132">
        <v>5155</v>
      </c>
      <c r="K186" s="128" t="s">
        <v>112</v>
      </c>
      <c r="L186" s="128" t="s">
        <v>51</v>
      </c>
      <c r="M186" s="128" t="s">
        <v>22</v>
      </c>
      <c r="N186" s="132">
        <v>55127</v>
      </c>
      <c r="P186" s="126"/>
    </row>
    <row r="187" spans="1:53" x14ac:dyDescent="0.3">
      <c r="A187" s="129" t="s">
        <v>712</v>
      </c>
      <c r="B187" s="128" t="s">
        <v>713</v>
      </c>
      <c r="D187" s="128" t="s">
        <v>16</v>
      </c>
      <c r="E187" s="131" t="s">
        <v>714</v>
      </c>
      <c r="F187" s="132">
        <v>3570</v>
      </c>
      <c r="G187" s="128" t="s">
        <v>2065</v>
      </c>
      <c r="H187" s="128" t="s">
        <v>1943</v>
      </c>
      <c r="J187" s="132">
        <v>5206</v>
      </c>
      <c r="K187" s="128" t="s">
        <v>118</v>
      </c>
      <c r="L187" s="147" t="s">
        <v>119</v>
      </c>
      <c r="M187" s="147" t="s">
        <v>22</v>
      </c>
      <c r="N187" s="132">
        <v>55430</v>
      </c>
      <c r="P187" s="126"/>
      <c r="S187" s="136"/>
      <c r="T187" s="136"/>
      <c r="U187" s="136"/>
      <c r="V187" s="136"/>
      <c r="AF187" s="152"/>
    </row>
    <row r="188" spans="1:53" s="148" customFormat="1" x14ac:dyDescent="0.3">
      <c r="A188" s="129" t="s">
        <v>718</v>
      </c>
      <c r="B188" s="128" t="s">
        <v>440</v>
      </c>
      <c r="C188" s="130"/>
      <c r="D188" s="128" t="s">
        <v>25</v>
      </c>
      <c r="E188" s="131" t="s">
        <v>719</v>
      </c>
      <c r="F188" s="132">
        <v>799</v>
      </c>
      <c r="G188" s="128" t="s">
        <v>720</v>
      </c>
      <c r="H188" s="128" t="s">
        <v>721</v>
      </c>
      <c r="I188" s="128"/>
      <c r="J188" s="132">
        <v>5213</v>
      </c>
      <c r="K188" s="128" t="s">
        <v>722</v>
      </c>
      <c r="L188" s="128" t="s">
        <v>723</v>
      </c>
      <c r="M188" s="128" t="s">
        <v>22</v>
      </c>
      <c r="N188" s="132">
        <v>55337</v>
      </c>
      <c r="O188" s="126"/>
      <c r="P188" s="172"/>
      <c r="Q188" s="172"/>
      <c r="S188" s="173"/>
      <c r="T188" s="173"/>
      <c r="U188" s="173"/>
      <c r="V188" s="173"/>
      <c r="W188" s="171"/>
      <c r="X188" s="171"/>
      <c r="Y188" s="171"/>
      <c r="Z188" s="171"/>
      <c r="AA188" s="171"/>
      <c r="AB188" s="174"/>
      <c r="AC188" s="171"/>
      <c r="AD188" s="171"/>
      <c r="AE188" s="171"/>
      <c r="AF188" s="196"/>
    </row>
    <row r="189" spans="1:53" x14ac:dyDescent="0.3">
      <c r="A189" s="169" t="s">
        <v>2028</v>
      </c>
      <c r="B189" s="148" t="s">
        <v>2029</v>
      </c>
      <c r="C189" s="170" t="s">
        <v>32</v>
      </c>
      <c r="D189" s="148" t="s">
        <v>16</v>
      </c>
      <c r="E189" s="142" t="s">
        <v>2030</v>
      </c>
      <c r="F189" s="171">
        <v>6797</v>
      </c>
      <c r="G189" s="148" t="s">
        <v>2031</v>
      </c>
      <c r="H189" s="148" t="s">
        <v>172</v>
      </c>
      <c r="I189" s="148" t="s">
        <v>601</v>
      </c>
      <c r="J189" s="171">
        <v>5002</v>
      </c>
      <c r="K189" s="148" t="s">
        <v>173</v>
      </c>
      <c r="L189" s="148" t="s">
        <v>100</v>
      </c>
      <c r="M189" s="148" t="s">
        <v>22</v>
      </c>
      <c r="N189" s="171">
        <v>55413</v>
      </c>
      <c r="O189" s="172"/>
      <c r="P189" s="126"/>
      <c r="S189" s="136"/>
      <c r="T189" s="136"/>
      <c r="U189" s="136"/>
      <c r="V189" s="136"/>
      <c r="AF189" s="134"/>
    </row>
    <row r="190" spans="1:53" x14ac:dyDescent="0.3">
      <c r="A190" s="129" t="s">
        <v>724</v>
      </c>
      <c r="B190" s="128" t="s">
        <v>725</v>
      </c>
      <c r="D190" s="128" t="s">
        <v>16</v>
      </c>
      <c r="E190" s="131" t="s">
        <v>726</v>
      </c>
      <c r="F190" s="132">
        <v>1011</v>
      </c>
      <c r="G190" s="128" t="s">
        <v>374</v>
      </c>
      <c r="H190" s="128" t="s">
        <v>172</v>
      </c>
      <c r="J190" s="132">
        <v>5002</v>
      </c>
      <c r="K190" s="128" t="s">
        <v>173</v>
      </c>
      <c r="L190" s="128" t="s">
        <v>100</v>
      </c>
      <c r="M190" s="128" t="s">
        <v>22</v>
      </c>
      <c r="N190" s="132">
        <v>55413</v>
      </c>
      <c r="P190" s="126"/>
      <c r="T190" s="136"/>
      <c r="U190" s="136"/>
      <c r="V190" s="136"/>
      <c r="AF190" s="134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</row>
    <row r="191" spans="1:53" x14ac:dyDescent="0.3">
      <c r="A191" s="129" t="s">
        <v>727</v>
      </c>
      <c r="B191" s="128" t="s">
        <v>728</v>
      </c>
      <c r="D191" s="128" t="s">
        <v>16</v>
      </c>
      <c r="E191" s="131" t="s">
        <v>729</v>
      </c>
      <c r="F191" s="132">
        <v>270</v>
      </c>
      <c r="G191" s="128" t="s">
        <v>730</v>
      </c>
      <c r="H191" s="128" t="s">
        <v>731</v>
      </c>
      <c r="J191" s="132">
        <v>5249</v>
      </c>
      <c r="K191" s="128" t="s">
        <v>732</v>
      </c>
      <c r="L191" s="128" t="s">
        <v>733</v>
      </c>
      <c r="M191" s="128" t="s">
        <v>22</v>
      </c>
      <c r="N191" s="132">
        <v>55044</v>
      </c>
      <c r="P191" s="126"/>
      <c r="S191" s="136"/>
      <c r="T191" s="136"/>
      <c r="U191" s="136"/>
      <c r="V191" s="136"/>
      <c r="AD191" s="155"/>
      <c r="AE191" s="155"/>
      <c r="AF191" s="138"/>
      <c r="AG191" s="135"/>
      <c r="AH191" s="135"/>
      <c r="AI191" s="135"/>
      <c r="AJ191" s="135"/>
    </row>
    <row r="192" spans="1:53" s="135" customFormat="1" x14ac:dyDescent="0.3">
      <c r="A192" s="129" t="s">
        <v>734</v>
      </c>
      <c r="B192" s="128" t="s">
        <v>735</v>
      </c>
      <c r="C192" s="130"/>
      <c r="D192" s="128" t="s">
        <v>16</v>
      </c>
      <c r="E192" s="131" t="s">
        <v>736</v>
      </c>
      <c r="F192" s="132">
        <v>901</v>
      </c>
      <c r="G192" s="128" t="s">
        <v>737</v>
      </c>
      <c r="H192" s="128" t="s">
        <v>98</v>
      </c>
      <c r="I192" s="128"/>
      <c r="J192" s="132">
        <v>5352</v>
      </c>
      <c r="K192" s="153" t="s">
        <v>99</v>
      </c>
      <c r="L192" s="147" t="s">
        <v>100</v>
      </c>
      <c r="M192" s="147" t="s">
        <v>22</v>
      </c>
      <c r="N192" s="147">
        <v>55426</v>
      </c>
      <c r="O192" s="126"/>
      <c r="P192" s="126"/>
      <c r="Q192" s="126"/>
      <c r="R192" s="128"/>
      <c r="S192" s="136"/>
      <c r="T192" s="136"/>
      <c r="U192" s="136"/>
      <c r="V192" s="136"/>
      <c r="W192" s="132"/>
      <c r="X192" s="132"/>
      <c r="Y192" s="132"/>
      <c r="Z192" s="132"/>
      <c r="AA192" s="132"/>
      <c r="AB192" s="133"/>
      <c r="AC192" s="132"/>
      <c r="AD192" s="132"/>
      <c r="AE192" s="132"/>
      <c r="AF192" s="134"/>
      <c r="AG192" s="128"/>
      <c r="AH192" s="128"/>
      <c r="AI192" s="128"/>
      <c r="AJ192" s="128"/>
      <c r="AK192" s="128"/>
    </row>
    <row r="193" spans="1:53" x14ac:dyDescent="0.3">
      <c r="A193" s="129" t="s">
        <v>738</v>
      </c>
      <c r="B193" s="128" t="s">
        <v>292</v>
      </c>
      <c r="D193" s="128" t="s">
        <v>25</v>
      </c>
      <c r="E193" s="131" t="s">
        <v>739</v>
      </c>
      <c r="F193" s="132">
        <v>656</v>
      </c>
      <c r="G193" s="128" t="s">
        <v>740</v>
      </c>
      <c r="H193" s="128" t="s">
        <v>55</v>
      </c>
      <c r="J193" s="132">
        <v>5021</v>
      </c>
      <c r="K193" s="137" t="s">
        <v>2144</v>
      </c>
      <c r="L193" s="128" t="s">
        <v>37</v>
      </c>
      <c r="M193" s="128" t="s">
        <v>22</v>
      </c>
      <c r="N193" s="132">
        <v>55117</v>
      </c>
      <c r="P193" s="126"/>
      <c r="S193" s="136"/>
      <c r="T193" s="136"/>
      <c r="U193" s="136"/>
      <c r="V193" s="136"/>
      <c r="AF193" s="134"/>
    </row>
    <row r="194" spans="1:53" x14ac:dyDescent="0.3">
      <c r="A194" s="129" t="s">
        <v>741</v>
      </c>
      <c r="B194" s="128" t="s">
        <v>742</v>
      </c>
      <c r="D194" s="128" t="s">
        <v>16</v>
      </c>
      <c r="E194" s="162" t="s">
        <v>743</v>
      </c>
      <c r="F194" s="132">
        <v>1048</v>
      </c>
      <c r="G194" s="128" t="s">
        <v>744</v>
      </c>
      <c r="H194" s="128" t="s">
        <v>71</v>
      </c>
      <c r="J194" s="132">
        <v>5082</v>
      </c>
      <c r="K194" s="128" t="s">
        <v>72</v>
      </c>
      <c r="L194" s="147" t="s">
        <v>73</v>
      </c>
      <c r="M194" s="147" t="s">
        <v>22</v>
      </c>
      <c r="N194" s="132">
        <v>55345</v>
      </c>
      <c r="P194" s="126"/>
      <c r="S194" s="136"/>
      <c r="T194" s="136"/>
      <c r="U194" s="136"/>
      <c r="V194" s="136"/>
      <c r="AF194" s="168"/>
      <c r="AG194" s="150"/>
      <c r="AH194" s="150"/>
      <c r="AI194" s="150"/>
      <c r="AJ194" s="150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</row>
    <row r="195" spans="1:53" s="148" customFormat="1" x14ac:dyDescent="0.3">
      <c r="A195" s="129" t="s">
        <v>745</v>
      </c>
      <c r="B195" s="128" t="s">
        <v>746</v>
      </c>
      <c r="C195" s="130"/>
      <c r="D195" s="128" t="s">
        <v>16</v>
      </c>
      <c r="E195" s="131" t="s">
        <v>747</v>
      </c>
      <c r="F195" s="132">
        <v>473</v>
      </c>
      <c r="G195" s="128" t="s">
        <v>171</v>
      </c>
      <c r="H195" s="128" t="s">
        <v>172</v>
      </c>
      <c r="I195" s="128"/>
      <c r="J195" s="132">
        <v>5002</v>
      </c>
      <c r="K195" s="128" t="s">
        <v>748</v>
      </c>
      <c r="L195" s="128" t="s">
        <v>100</v>
      </c>
      <c r="M195" s="128" t="s">
        <v>22</v>
      </c>
      <c r="N195" s="132">
        <v>55413</v>
      </c>
      <c r="O195" s="126"/>
      <c r="P195" s="172"/>
      <c r="Q195" s="172"/>
      <c r="S195" s="173"/>
      <c r="T195" s="173"/>
      <c r="U195" s="173"/>
      <c r="V195" s="173"/>
      <c r="W195" s="171"/>
      <c r="X195" s="171"/>
      <c r="Y195" s="171"/>
      <c r="Z195" s="171"/>
      <c r="AA195" s="171"/>
      <c r="AB195" s="174"/>
      <c r="AC195" s="171"/>
      <c r="AD195" s="171"/>
      <c r="AE195" s="171"/>
      <c r="AF195" s="175"/>
    </row>
    <row r="196" spans="1:53" s="148" customFormat="1" x14ac:dyDescent="0.3">
      <c r="A196" s="169" t="s">
        <v>2009</v>
      </c>
      <c r="B196" s="148" t="s">
        <v>2010</v>
      </c>
      <c r="C196" s="170" t="s">
        <v>32</v>
      </c>
      <c r="D196" s="148" t="s">
        <v>16</v>
      </c>
      <c r="E196" s="142" t="s">
        <v>2011</v>
      </c>
      <c r="F196" s="171">
        <v>5153</v>
      </c>
      <c r="G196" s="148" t="s">
        <v>18</v>
      </c>
      <c r="H196" s="148" t="s">
        <v>19</v>
      </c>
      <c r="I196" s="148" t="s">
        <v>2012</v>
      </c>
      <c r="J196" s="171">
        <v>5353</v>
      </c>
      <c r="K196" s="148" t="s">
        <v>2013</v>
      </c>
      <c r="L196" s="148" t="s">
        <v>82</v>
      </c>
      <c r="M196" s="148" t="s">
        <v>22</v>
      </c>
      <c r="N196" s="171">
        <v>56001</v>
      </c>
      <c r="O196" s="176" t="s">
        <v>1395</v>
      </c>
      <c r="P196" s="172"/>
      <c r="Q196" s="172"/>
      <c r="S196" s="173"/>
      <c r="T196" s="173"/>
      <c r="U196" s="173"/>
      <c r="V196" s="173"/>
      <c r="W196" s="171"/>
      <c r="X196" s="171"/>
      <c r="Y196" s="171"/>
      <c r="Z196" s="171"/>
      <c r="AA196" s="171"/>
      <c r="AB196" s="174"/>
      <c r="AC196" s="171"/>
      <c r="AD196" s="171"/>
      <c r="AE196" s="171"/>
      <c r="AF196" s="175"/>
    </row>
    <row r="197" spans="1:53" x14ac:dyDescent="0.3">
      <c r="A197" s="169" t="s">
        <v>2132</v>
      </c>
      <c r="B197" s="148" t="s">
        <v>2136</v>
      </c>
      <c r="C197" s="170" t="s">
        <v>32</v>
      </c>
      <c r="D197" s="148" t="s">
        <v>16</v>
      </c>
      <c r="E197" s="142" t="s">
        <v>2133</v>
      </c>
      <c r="F197" s="171">
        <v>9038</v>
      </c>
      <c r="G197" s="137" t="s">
        <v>2135</v>
      </c>
      <c r="H197" s="148" t="s">
        <v>78</v>
      </c>
      <c r="I197" s="148" t="s">
        <v>540</v>
      </c>
      <c r="J197" s="171">
        <v>5111</v>
      </c>
      <c r="K197" s="148" t="s">
        <v>79</v>
      </c>
      <c r="L197" s="148" t="s">
        <v>80</v>
      </c>
      <c r="M197" s="148" t="s">
        <v>81</v>
      </c>
      <c r="N197" s="171">
        <v>57106</v>
      </c>
      <c r="O197" s="176"/>
      <c r="P197" s="126"/>
      <c r="S197" s="136"/>
      <c r="U197" s="136"/>
      <c r="V197" s="136"/>
      <c r="AF197" s="134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</row>
    <row r="198" spans="1:53" x14ac:dyDescent="0.3">
      <c r="A198" s="129" t="s">
        <v>2143</v>
      </c>
      <c r="B198" s="128" t="s">
        <v>789</v>
      </c>
      <c r="D198" s="128" t="s">
        <v>16</v>
      </c>
      <c r="E198" s="131" t="s">
        <v>1956</v>
      </c>
      <c r="F198" s="132">
        <v>1056</v>
      </c>
      <c r="G198" s="128" t="s">
        <v>790</v>
      </c>
      <c r="H198" s="128" t="s">
        <v>134</v>
      </c>
      <c r="J198" s="132">
        <v>5159</v>
      </c>
      <c r="K198" s="128" t="s">
        <v>2038</v>
      </c>
      <c r="L198" s="147" t="s">
        <v>100</v>
      </c>
      <c r="M198" s="147" t="s">
        <v>22</v>
      </c>
      <c r="N198" s="132">
        <v>55458</v>
      </c>
      <c r="P198" s="126"/>
      <c r="S198" s="136"/>
      <c r="T198" s="136"/>
      <c r="U198" s="136"/>
      <c r="V198" s="136"/>
      <c r="AF198" s="134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</row>
    <row r="199" spans="1:53" x14ac:dyDescent="0.3">
      <c r="A199" s="129" t="s">
        <v>749</v>
      </c>
      <c r="B199" s="128" t="s">
        <v>499</v>
      </c>
      <c r="D199" s="128" t="s">
        <v>16</v>
      </c>
      <c r="E199" s="131" t="s">
        <v>750</v>
      </c>
      <c r="F199" s="132">
        <v>449</v>
      </c>
      <c r="G199" s="128" t="s">
        <v>123</v>
      </c>
      <c r="H199" s="128" t="s">
        <v>71</v>
      </c>
      <c r="J199" s="132">
        <v>5082</v>
      </c>
      <c r="K199" s="153" t="s">
        <v>72</v>
      </c>
      <c r="L199" s="147" t="s">
        <v>73</v>
      </c>
      <c r="M199" s="128" t="s">
        <v>22</v>
      </c>
      <c r="N199" s="147">
        <v>55345</v>
      </c>
      <c r="P199" s="183"/>
      <c r="Q199" s="183"/>
      <c r="R199" s="184"/>
      <c r="S199" s="136"/>
      <c r="T199" s="136"/>
      <c r="U199" s="136"/>
      <c r="V199" s="136"/>
      <c r="AC199" s="185"/>
      <c r="AD199" s="185"/>
      <c r="AE199" s="185"/>
      <c r="AF199" s="134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</row>
    <row r="200" spans="1:53" x14ac:dyDescent="0.3">
      <c r="A200" s="184" t="s">
        <v>2017</v>
      </c>
      <c r="B200" s="184" t="s">
        <v>1244</v>
      </c>
      <c r="C200" s="187"/>
      <c r="D200" s="184" t="s">
        <v>25</v>
      </c>
      <c r="E200" s="188" t="s">
        <v>2018</v>
      </c>
      <c r="F200" s="185">
        <v>646</v>
      </c>
      <c r="G200" s="200" t="s">
        <v>2020</v>
      </c>
      <c r="H200" s="184" t="s">
        <v>888</v>
      </c>
      <c r="I200" s="184"/>
      <c r="J200" s="185">
        <v>5219</v>
      </c>
      <c r="K200" s="184" t="s">
        <v>889</v>
      </c>
      <c r="L200" s="184" t="s">
        <v>890</v>
      </c>
      <c r="M200" s="184" t="s">
        <v>22</v>
      </c>
      <c r="N200" s="185">
        <v>55090</v>
      </c>
      <c r="O200" s="183"/>
      <c r="P200" s="126"/>
      <c r="S200" s="136"/>
      <c r="T200" s="136"/>
      <c r="U200" s="136"/>
      <c r="V200" s="136"/>
      <c r="AF200" s="134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</row>
    <row r="201" spans="1:53" x14ac:dyDescent="0.3">
      <c r="A201" s="129" t="s">
        <v>751</v>
      </c>
      <c r="B201" s="128" t="s">
        <v>752</v>
      </c>
      <c r="D201" s="128" t="s">
        <v>25</v>
      </c>
      <c r="E201" s="131" t="s">
        <v>753</v>
      </c>
      <c r="F201" s="132">
        <v>826</v>
      </c>
      <c r="G201" s="128" t="s">
        <v>754</v>
      </c>
      <c r="H201" s="128" t="s">
        <v>1946</v>
      </c>
      <c r="J201" s="132">
        <v>5097</v>
      </c>
      <c r="K201" s="128" t="s">
        <v>755</v>
      </c>
      <c r="L201" s="128" t="s">
        <v>82</v>
      </c>
      <c r="M201" s="128" t="s">
        <v>22</v>
      </c>
      <c r="N201" s="132">
        <v>56001</v>
      </c>
      <c r="P201" s="126"/>
      <c r="S201" s="136"/>
      <c r="T201" s="136"/>
      <c r="U201" s="136"/>
      <c r="V201" s="136"/>
      <c r="AF201" s="134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</row>
    <row r="202" spans="1:53" x14ac:dyDescent="0.3">
      <c r="A202" s="129" t="s">
        <v>2067</v>
      </c>
      <c r="B202" s="128" t="s">
        <v>239</v>
      </c>
      <c r="D202" s="128" t="s">
        <v>16</v>
      </c>
      <c r="E202" s="131" t="s">
        <v>2081</v>
      </c>
      <c r="F202" s="132">
        <v>1030</v>
      </c>
      <c r="G202" s="128" t="s">
        <v>633</v>
      </c>
      <c r="H202" s="128" t="s">
        <v>634</v>
      </c>
      <c r="J202" s="132">
        <v>5245</v>
      </c>
      <c r="K202" s="128" t="s">
        <v>635</v>
      </c>
      <c r="L202" s="128" t="s">
        <v>100</v>
      </c>
      <c r="M202" s="128" t="s">
        <v>22</v>
      </c>
      <c r="N202" s="132">
        <v>55404</v>
      </c>
      <c r="P202" s="126"/>
      <c r="S202" s="136"/>
      <c r="T202" s="136"/>
      <c r="U202" s="136"/>
      <c r="V202" s="136"/>
      <c r="AF202" s="134"/>
    </row>
    <row r="203" spans="1:53" s="135" customFormat="1" x14ac:dyDescent="0.3">
      <c r="A203" s="129" t="s">
        <v>756</v>
      </c>
      <c r="B203" s="128" t="s">
        <v>575</v>
      </c>
      <c r="C203" s="130"/>
      <c r="D203" s="128" t="s">
        <v>25</v>
      </c>
      <c r="E203" s="131" t="s">
        <v>757</v>
      </c>
      <c r="F203" s="132">
        <v>631</v>
      </c>
      <c r="G203" s="128" t="s">
        <v>758</v>
      </c>
      <c r="H203" s="128" t="s">
        <v>172</v>
      </c>
      <c r="I203" s="128"/>
      <c r="J203" s="132">
        <v>5002</v>
      </c>
      <c r="K203" s="128" t="s">
        <v>173</v>
      </c>
      <c r="L203" s="128" t="s">
        <v>100</v>
      </c>
      <c r="M203" s="128" t="s">
        <v>22</v>
      </c>
      <c r="N203" s="132">
        <v>55413</v>
      </c>
      <c r="O203" s="126"/>
      <c r="P203" s="126"/>
      <c r="Q203" s="126"/>
      <c r="R203" s="128"/>
      <c r="S203" s="133"/>
      <c r="T203" s="133"/>
      <c r="U203" s="133"/>
      <c r="V203" s="133"/>
      <c r="W203" s="132"/>
      <c r="X203" s="132"/>
      <c r="Y203" s="132"/>
      <c r="Z203" s="132"/>
      <c r="AA203" s="132"/>
      <c r="AB203" s="133"/>
      <c r="AC203" s="132"/>
      <c r="AD203" s="132"/>
      <c r="AE203" s="132"/>
      <c r="AF203" s="134"/>
      <c r="AG203" s="128"/>
      <c r="AH203" s="128"/>
      <c r="AI203" s="128"/>
      <c r="AJ203" s="128"/>
      <c r="AK203" s="128"/>
    </row>
    <row r="204" spans="1:53" x14ac:dyDescent="0.3">
      <c r="A204" s="129" t="s">
        <v>760</v>
      </c>
      <c r="B204" s="128" t="s">
        <v>761</v>
      </c>
      <c r="D204" s="128" t="s">
        <v>16</v>
      </c>
      <c r="E204" s="131" t="s">
        <v>762</v>
      </c>
      <c r="F204" s="132">
        <v>1072</v>
      </c>
      <c r="G204" s="128" t="s">
        <v>763</v>
      </c>
      <c r="H204" s="128" t="s">
        <v>71</v>
      </c>
      <c r="J204" s="132">
        <v>5082</v>
      </c>
      <c r="K204" s="128" t="s">
        <v>72</v>
      </c>
      <c r="L204" s="128" t="s">
        <v>73</v>
      </c>
      <c r="M204" s="128" t="s">
        <v>22</v>
      </c>
      <c r="N204" s="132">
        <v>55345</v>
      </c>
      <c r="P204" s="126"/>
      <c r="AF204" s="134"/>
    </row>
    <row r="205" spans="1:53" x14ac:dyDescent="0.3">
      <c r="A205" s="129" t="s">
        <v>764</v>
      </c>
      <c r="B205" s="128" t="s">
        <v>214</v>
      </c>
      <c r="C205" s="130" t="s">
        <v>32</v>
      </c>
      <c r="D205" s="128" t="s">
        <v>16</v>
      </c>
      <c r="E205" s="131" t="s">
        <v>765</v>
      </c>
      <c r="F205" s="132">
        <v>5895</v>
      </c>
      <c r="G205" s="128" t="s">
        <v>766</v>
      </c>
      <c r="H205" s="128" t="s">
        <v>78</v>
      </c>
      <c r="I205" s="128" t="s">
        <v>540</v>
      </c>
      <c r="J205" s="132">
        <v>5111</v>
      </c>
      <c r="K205" s="128" t="s">
        <v>79</v>
      </c>
      <c r="L205" s="128" t="s">
        <v>80</v>
      </c>
      <c r="M205" s="128" t="s">
        <v>81</v>
      </c>
      <c r="N205" s="132">
        <v>57106</v>
      </c>
      <c r="P205" s="126"/>
      <c r="S205" s="136"/>
      <c r="T205" s="136"/>
      <c r="U205" s="136"/>
      <c r="V205" s="136"/>
      <c r="AF205" s="134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</row>
    <row r="206" spans="1:53" ht="16.2" customHeight="1" x14ac:dyDescent="0.3">
      <c r="A206" s="129" t="s">
        <v>767</v>
      </c>
      <c r="B206" s="128" t="s">
        <v>768</v>
      </c>
      <c r="D206" s="128" t="s">
        <v>16</v>
      </c>
      <c r="E206" s="131" t="s">
        <v>769</v>
      </c>
      <c r="F206" s="132">
        <v>592</v>
      </c>
      <c r="G206" s="128" t="s">
        <v>770</v>
      </c>
      <c r="H206" s="128" t="s">
        <v>196</v>
      </c>
      <c r="J206" s="132">
        <v>5011</v>
      </c>
      <c r="K206" s="128" t="s">
        <v>512</v>
      </c>
      <c r="L206" s="128" t="s">
        <v>369</v>
      </c>
      <c r="M206" s="128" t="s">
        <v>22</v>
      </c>
      <c r="N206" s="132">
        <v>56303</v>
      </c>
      <c r="P206" s="126"/>
      <c r="S206" s="136"/>
      <c r="T206" s="136"/>
      <c r="U206" s="136"/>
      <c r="V206" s="136"/>
      <c r="AF206" s="134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  <c r="AV206" s="135"/>
      <c r="AW206" s="135"/>
      <c r="AX206" s="135"/>
      <c r="AY206" s="135"/>
      <c r="AZ206" s="135"/>
      <c r="BA206" s="135"/>
    </row>
    <row r="207" spans="1:53" s="135" customFormat="1" x14ac:dyDescent="0.3">
      <c r="A207" s="129" t="s">
        <v>771</v>
      </c>
      <c r="B207" s="128" t="s">
        <v>772</v>
      </c>
      <c r="C207" s="130"/>
      <c r="D207" s="128" t="s">
        <v>16</v>
      </c>
      <c r="E207" s="131" t="s">
        <v>773</v>
      </c>
      <c r="F207" s="132">
        <v>282</v>
      </c>
      <c r="G207" s="128" t="s">
        <v>774</v>
      </c>
      <c r="H207" s="128" t="s">
        <v>98</v>
      </c>
      <c r="I207" s="153"/>
      <c r="J207" s="132">
        <v>5352</v>
      </c>
      <c r="K207" s="153" t="s">
        <v>99</v>
      </c>
      <c r="L207" s="147" t="s">
        <v>100</v>
      </c>
      <c r="M207" s="147" t="s">
        <v>22</v>
      </c>
      <c r="N207" s="147">
        <v>55426</v>
      </c>
      <c r="O207" s="126"/>
      <c r="P207" s="126"/>
      <c r="Q207" s="126"/>
      <c r="R207" s="128"/>
      <c r="S207" s="136"/>
      <c r="T207" s="136"/>
      <c r="U207" s="136"/>
      <c r="V207" s="136"/>
      <c r="W207" s="132"/>
      <c r="X207" s="132"/>
      <c r="Y207" s="132"/>
      <c r="Z207" s="132"/>
      <c r="AA207" s="132"/>
      <c r="AB207" s="133"/>
      <c r="AC207" s="132"/>
      <c r="AD207" s="132"/>
      <c r="AE207" s="132"/>
      <c r="AF207" s="134"/>
      <c r="AG207" s="128"/>
      <c r="AH207" s="128"/>
      <c r="AI207" s="128"/>
      <c r="AJ207" s="128"/>
      <c r="AK207" s="128"/>
    </row>
    <row r="208" spans="1:53" x14ac:dyDescent="0.3">
      <c r="A208" s="129" t="s">
        <v>775</v>
      </c>
      <c r="B208" s="128" t="s">
        <v>776</v>
      </c>
      <c r="D208" s="128" t="s">
        <v>16</v>
      </c>
      <c r="E208" s="131" t="s">
        <v>777</v>
      </c>
      <c r="F208" s="132">
        <v>947</v>
      </c>
      <c r="G208" s="128" t="s">
        <v>116</v>
      </c>
      <c r="H208" s="128" t="s">
        <v>117</v>
      </c>
      <c r="J208" s="132">
        <v>5206</v>
      </c>
      <c r="K208" s="128" t="s">
        <v>118</v>
      </c>
      <c r="L208" s="128" t="s">
        <v>119</v>
      </c>
      <c r="M208" s="128" t="s">
        <v>22</v>
      </c>
      <c r="N208" s="132">
        <v>55430</v>
      </c>
      <c r="P208" s="126"/>
      <c r="S208" s="136"/>
      <c r="T208" s="136"/>
      <c r="U208" s="136"/>
      <c r="V208" s="136"/>
      <c r="AF208" s="134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</row>
    <row r="209" spans="1:53" s="135" customFormat="1" x14ac:dyDescent="0.3">
      <c r="A209" s="195" t="s">
        <v>778</v>
      </c>
      <c r="B209" s="128" t="s">
        <v>779</v>
      </c>
      <c r="C209" s="130"/>
      <c r="D209" s="128" t="s">
        <v>16</v>
      </c>
      <c r="E209" s="131" t="s">
        <v>780</v>
      </c>
      <c r="F209" s="132">
        <v>1046</v>
      </c>
      <c r="G209" s="128" t="s">
        <v>781</v>
      </c>
      <c r="H209" s="128" t="s">
        <v>98</v>
      </c>
      <c r="I209" s="128"/>
      <c r="J209" s="132">
        <v>5352</v>
      </c>
      <c r="K209" s="153" t="s">
        <v>99</v>
      </c>
      <c r="L209" s="147" t="s">
        <v>100</v>
      </c>
      <c r="M209" s="147" t="s">
        <v>22</v>
      </c>
      <c r="N209" s="147">
        <v>55426</v>
      </c>
      <c r="O209" s="126"/>
      <c r="P209" s="126"/>
      <c r="Q209" s="126"/>
      <c r="R209" s="128"/>
      <c r="S209" s="136"/>
      <c r="T209" s="133"/>
      <c r="U209" s="136"/>
      <c r="V209" s="136"/>
      <c r="W209" s="132"/>
      <c r="X209" s="132"/>
      <c r="Y209" s="132"/>
      <c r="Z209" s="132"/>
      <c r="AA209" s="132"/>
      <c r="AB209" s="133"/>
      <c r="AC209" s="132"/>
      <c r="AD209" s="132"/>
      <c r="AE209" s="132"/>
      <c r="AF209" s="134"/>
      <c r="AG209" s="128"/>
      <c r="AH209" s="128"/>
      <c r="AI209" s="128"/>
      <c r="AJ209" s="128"/>
      <c r="AK209" s="128"/>
    </row>
    <row r="210" spans="1:53" x14ac:dyDescent="0.3">
      <c r="A210" s="129" t="s">
        <v>782</v>
      </c>
      <c r="B210" s="128" t="s">
        <v>591</v>
      </c>
      <c r="D210" s="128" t="s">
        <v>16</v>
      </c>
      <c r="E210" s="131" t="s">
        <v>783</v>
      </c>
      <c r="F210" s="132">
        <v>111</v>
      </c>
      <c r="G210" s="128" t="s">
        <v>784</v>
      </c>
      <c r="H210" s="128" t="s">
        <v>1947</v>
      </c>
      <c r="J210" s="132">
        <v>5225</v>
      </c>
      <c r="K210" s="128" t="s">
        <v>785</v>
      </c>
      <c r="L210" s="128" t="s">
        <v>100</v>
      </c>
      <c r="M210" s="128" t="s">
        <v>22</v>
      </c>
      <c r="N210" s="132">
        <v>55413</v>
      </c>
      <c r="P210" s="126"/>
      <c r="S210" s="136"/>
      <c r="U210" s="136"/>
      <c r="V210" s="136"/>
      <c r="AD210" s="155"/>
      <c r="AE210" s="155"/>
      <c r="AF210" s="134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</row>
    <row r="211" spans="1:53" x14ac:dyDescent="0.3">
      <c r="A211" s="129" t="s">
        <v>786</v>
      </c>
      <c r="B211" s="128" t="s">
        <v>133</v>
      </c>
      <c r="D211" s="128" t="s">
        <v>16</v>
      </c>
      <c r="E211" s="131" t="s">
        <v>787</v>
      </c>
      <c r="F211" s="132">
        <v>458</v>
      </c>
      <c r="G211" s="128" t="s">
        <v>788</v>
      </c>
      <c r="H211" s="128" t="s">
        <v>42</v>
      </c>
      <c r="J211" s="132">
        <v>5118</v>
      </c>
      <c r="K211" s="128" t="s">
        <v>43</v>
      </c>
      <c r="L211" s="128" t="s">
        <v>44</v>
      </c>
      <c r="M211" s="128" t="s">
        <v>45</v>
      </c>
      <c r="N211" s="132">
        <v>35216</v>
      </c>
      <c r="P211" s="126"/>
      <c r="AF211" s="134"/>
      <c r="AL211" s="135"/>
      <c r="AM211" s="135"/>
      <c r="AN211" s="135"/>
      <c r="AO211" s="135"/>
      <c r="AP211" s="135"/>
      <c r="AQ211" s="135"/>
      <c r="AR211" s="135"/>
      <c r="AS211" s="135"/>
      <c r="AT211" s="135"/>
      <c r="AU211" s="135"/>
      <c r="AV211" s="135"/>
      <c r="AW211" s="135"/>
      <c r="AX211" s="135"/>
      <c r="AY211" s="135"/>
      <c r="AZ211" s="135"/>
      <c r="BA211" s="135"/>
    </row>
    <row r="212" spans="1:53" x14ac:dyDescent="0.3">
      <c r="A212" s="129" t="s">
        <v>791</v>
      </c>
      <c r="B212" s="128" t="s">
        <v>792</v>
      </c>
      <c r="D212" s="128" t="s">
        <v>25</v>
      </c>
      <c r="E212" s="131" t="s">
        <v>793</v>
      </c>
      <c r="F212" s="132">
        <v>606</v>
      </c>
      <c r="G212" s="128" t="s">
        <v>794</v>
      </c>
      <c r="H212" s="128" t="s">
        <v>438</v>
      </c>
      <c r="J212" s="132">
        <v>5124</v>
      </c>
      <c r="K212" s="128" t="s">
        <v>795</v>
      </c>
      <c r="L212" s="128" t="s">
        <v>796</v>
      </c>
      <c r="M212" s="128" t="s">
        <v>22</v>
      </c>
      <c r="N212" s="132">
        <v>55303</v>
      </c>
      <c r="P212" s="126"/>
      <c r="S212" s="136"/>
      <c r="U212" s="136"/>
      <c r="V212" s="136"/>
      <c r="AD212" s="155"/>
      <c r="AE212" s="155"/>
      <c r="AF212" s="138"/>
      <c r="AG212" s="135"/>
      <c r="AH212" s="135"/>
      <c r="AI212" s="135"/>
      <c r="AJ212" s="135"/>
    </row>
    <row r="213" spans="1:53" x14ac:dyDescent="0.3">
      <c r="A213" s="129" t="s">
        <v>797</v>
      </c>
      <c r="B213" s="128" t="s">
        <v>798</v>
      </c>
      <c r="D213" s="128" t="s">
        <v>16</v>
      </c>
      <c r="E213" s="131" t="s">
        <v>799</v>
      </c>
      <c r="F213" s="132">
        <v>409</v>
      </c>
      <c r="G213" s="128" t="s">
        <v>404</v>
      </c>
      <c r="H213" s="128" t="s">
        <v>266</v>
      </c>
      <c r="J213" s="132">
        <v>5243</v>
      </c>
      <c r="K213" s="128" t="s">
        <v>580</v>
      </c>
      <c r="L213" s="128" t="s">
        <v>57</v>
      </c>
      <c r="M213" s="128" t="s">
        <v>22</v>
      </c>
      <c r="N213" s="132">
        <v>55127</v>
      </c>
      <c r="P213" s="126"/>
      <c r="S213" s="136"/>
      <c r="T213" s="136"/>
      <c r="U213" s="136"/>
      <c r="V213" s="136"/>
      <c r="AF213" s="134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</row>
    <row r="214" spans="1:53" x14ac:dyDescent="0.3">
      <c r="A214" s="129" t="s">
        <v>800</v>
      </c>
      <c r="B214" s="128" t="s">
        <v>250</v>
      </c>
      <c r="D214" s="128" t="s">
        <v>16</v>
      </c>
      <c r="E214" s="131" t="s">
        <v>801</v>
      </c>
      <c r="F214" s="132">
        <v>923</v>
      </c>
      <c r="G214" s="128" t="s">
        <v>802</v>
      </c>
      <c r="H214" s="128" t="s">
        <v>98</v>
      </c>
      <c r="J214" s="132">
        <v>5352</v>
      </c>
      <c r="K214" s="153" t="s">
        <v>99</v>
      </c>
      <c r="L214" s="147" t="s">
        <v>100</v>
      </c>
      <c r="M214" s="128" t="s">
        <v>22</v>
      </c>
      <c r="N214" s="147">
        <v>55426</v>
      </c>
      <c r="P214" s="126"/>
      <c r="S214" s="136"/>
      <c r="T214" s="136"/>
      <c r="U214" s="136"/>
      <c r="V214" s="136"/>
      <c r="AF214" s="134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</row>
    <row r="215" spans="1:53" s="148" customFormat="1" x14ac:dyDescent="0.3">
      <c r="A215" s="129" t="s">
        <v>1997</v>
      </c>
      <c r="B215" s="137" t="s">
        <v>1998</v>
      </c>
      <c r="C215" s="130"/>
      <c r="D215" s="128" t="s">
        <v>16</v>
      </c>
      <c r="E215" s="157" t="s">
        <v>1999</v>
      </c>
      <c r="F215" s="132">
        <v>716</v>
      </c>
      <c r="G215" s="137" t="s">
        <v>2000</v>
      </c>
      <c r="H215" s="137" t="s">
        <v>2001</v>
      </c>
      <c r="I215" s="128"/>
      <c r="J215" s="137">
        <v>5148</v>
      </c>
      <c r="K215" s="137" t="s">
        <v>2002</v>
      </c>
      <c r="L215" s="137" t="s">
        <v>82</v>
      </c>
      <c r="M215" s="128" t="s">
        <v>22</v>
      </c>
      <c r="N215" s="137">
        <v>56001</v>
      </c>
      <c r="O215" s="126"/>
      <c r="P215" s="172"/>
      <c r="Q215" s="172"/>
      <c r="S215" s="174"/>
      <c r="T215" s="174"/>
      <c r="U215" s="174"/>
      <c r="V215" s="174"/>
      <c r="W215" s="171"/>
      <c r="X215" s="171"/>
      <c r="Y215" s="171"/>
      <c r="Z215" s="171"/>
      <c r="AA215" s="171"/>
      <c r="AB215" s="174"/>
      <c r="AC215" s="171"/>
      <c r="AD215" s="171"/>
      <c r="AE215" s="171"/>
      <c r="AF215" s="201"/>
    </row>
    <row r="216" spans="1:53" s="148" customFormat="1" x14ac:dyDescent="0.3">
      <c r="A216" s="169" t="s">
        <v>803</v>
      </c>
      <c r="B216" s="148" t="s">
        <v>185</v>
      </c>
      <c r="C216" s="170" t="s">
        <v>804</v>
      </c>
      <c r="D216" s="148" t="s">
        <v>25</v>
      </c>
      <c r="E216" s="142" t="s">
        <v>2042</v>
      </c>
      <c r="F216" s="171">
        <v>3578</v>
      </c>
      <c r="G216" s="148" t="s">
        <v>2041</v>
      </c>
      <c r="H216" s="148" t="s">
        <v>98</v>
      </c>
      <c r="I216" s="148" t="s">
        <v>1035</v>
      </c>
      <c r="J216" s="171">
        <v>5352</v>
      </c>
      <c r="K216" s="194" t="s">
        <v>99</v>
      </c>
      <c r="L216" s="140" t="s">
        <v>100</v>
      </c>
      <c r="M216" s="148" t="s">
        <v>22</v>
      </c>
      <c r="N216" s="171">
        <v>55426</v>
      </c>
      <c r="O216" s="172"/>
      <c r="P216" s="172"/>
      <c r="Q216" s="172"/>
      <c r="S216" s="174"/>
      <c r="T216" s="174"/>
      <c r="U216" s="174"/>
      <c r="V216" s="174"/>
      <c r="W216" s="171"/>
      <c r="X216" s="171"/>
      <c r="Y216" s="171"/>
      <c r="Z216" s="171"/>
      <c r="AA216" s="171"/>
      <c r="AB216" s="174"/>
      <c r="AC216" s="171"/>
      <c r="AD216" s="171"/>
      <c r="AE216" s="171"/>
      <c r="AF216" s="201"/>
    </row>
    <row r="217" spans="1:53" s="135" customFormat="1" x14ac:dyDescent="0.3">
      <c r="A217" s="169" t="s">
        <v>2072</v>
      </c>
      <c r="B217" s="148" t="s">
        <v>108</v>
      </c>
      <c r="C217" s="170" t="s">
        <v>32</v>
      </c>
      <c r="D217" s="148" t="s">
        <v>16</v>
      </c>
      <c r="E217" s="142" t="s">
        <v>2073</v>
      </c>
      <c r="F217" s="171">
        <v>2044</v>
      </c>
      <c r="G217" s="148" t="s">
        <v>2134</v>
      </c>
      <c r="H217" s="148" t="s">
        <v>78</v>
      </c>
      <c r="I217" s="148" t="s">
        <v>540</v>
      </c>
      <c r="J217" s="171">
        <v>5111</v>
      </c>
      <c r="K217" s="148" t="s">
        <v>79</v>
      </c>
      <c r="L217" s="148" t="s">
        <v>80</v>
      </c>
      <c r="M217" s="148" t="s">
        <v>81</v>
      </c>
      <c r="N217" s="171">
        <v>57106</v>
      </c>
      <c r="O217" s="172"/>
      <c r="P217" s="126"/>
      <c r="Q217" s="126"/>
      <c r="R217" s="128"/>
      <c r="S217" s="136"/>
      <c r="T217" s="136"/>
      <c r="U217" s="136"/>
      <c r="V217" s="136"/>
      <c r="W217" s="132"/>
      <c r="X217" s="132"/>
      <c r="Y217" s="132"/>
      <c r="Z217" s="132"/>
      <c r="AA217" s="132"/>
      <c r="AB217" s="133"/>
      <c r="AC217" s="132"/>
      <c r="AD217" s="132"/>
      <c r="AE217" s="132"/>
      <c r="AF217" s="134"/>
      <c r="AG217" s="128"/>
      <c r="AH217" s="128"/>
      <c r="AI217" s="128"/>
      <c r="AJ217" s="128"/>
      <c r="AK217" s="128"/>
    </row>
    <row r="218" spans="1:53" s="148" customFormat="1" x14ac:dyDescent="0.3">
      <c r="A218" s="169" t="s">
        <v>2064</v>
      </c>
      <c r="B218" s="148" t="s">
        <v>181</v>
      </c>
      <c r="C218" s="170"/>
      <c r="D218" s="148" t="s">
        <v>16</v>
      </c>
      <c r="E218" s="142" t="s">
        <v>643</v>
      </c>
      <c r="F218" s="171">
        <v>1041</v>
      </c>
      <c r="G218" s="148" t="s">
        <v>110</v>
      </c>
      <c r="H218" s="148" t="s">
        <v>1983</v>
      </c>
      <c r="J218" s="171">
        <v>5155</v>
      </c>
      <c r="K218" s="194" t="s">
        <v>112</v>
      </c>
      <c r="L218" s="140" t="s">
        <v>51</v>
      </c>
      <c r="M218" s="148" t="s">
        <v>22</v>
      </c>
      <c r="N218" s="171">
        <v>55127</v>
      </c>
      <c r="O218" s="172"/>
      <c r="P218" s="172"/>
      <c r="Q218" s="172"/>
      <c r="S218" s="173"/>
      <c r="T218" s="173"/>
      <c r="U218" s="173"/>
      <c r="V218" s="173"/>
      <c r="W218" s="171"/>
      <c r="X218" s="171"/>
      <c r="Y218" s="171"/>
      <c r="Z218" s="171"/>
      <c r="AA218" s="171"/>
      <c r="AB218" s="174"/>
      <c r="AC218" s="171"/>
      <c r="AD218" s="171"/>
      <c r="AE218" s="171"/>
      <c r="AF218" s="175"/>
    </row>
    <row r="219" spans="1:53" s="135" customFormat="1" x14ac:dyDescent="0.3">
      <c r="A219" s="129" t="s">
        <v>805</v>
      </c>
      <c r="B219" s="128" t="s">
        <v>806</v>
      </c>
      <c r="C219" s="130"/>
      <c r="D219" s="128" t="s">
        <v>16</v>
      </c>
      <c r="E219" s="131" t="s">
        <v>1954</v>
      </c>
      <c r="F219" s="132">
        <v>961</v>
      </c>
      <c r="G219" s="128" t="s">
        <v>807</v>
      </c>
      <c r="H219" s="128" t="s">
        <v>808</v>
      </c>
      <c r="I219" s="128"/>
      <c r="J219" s="132">
        <v>5128</v>
      </c>
      <c r="K219" s="128" t="s">
        <v>809</v>
      </c>
      <c r="L219" s="128" t="s">
        <v>465</v>
      </c>
      <c r="M219" s="128" t="s">
        <v>22</v>
      </c>
      <c r="N219" s="132">
        <v>55369</v>
      </c>
      <c r="O219" s="126"/>
      <c r="P219" s="126"/>
      <c r="Q219" s="126"/>
      <c r="R219" s="128"/>
      <c r="S219" s="136"/>
      <c r="T219" s="136"/>
      <c r="U219" s="136"/>
      <c r="V219" s="136"/>
      <c r="W219" s="132"/>
      <c r="X219" s="132"/>
      <c r="Y219" s="132"/>
      <c r="Z219" s="132"/>
      <c r="AA219" s="132"/>
      <c r="AB219" s="133"/>
      <c r="AC219" s="132"/>
      <c r="AD219" s="155"/>
      <c r="AE219" s="155"/>
      <c r="AF219" s="134"/>
      <c r="AG219" s="128"/>
      <c r="AH219" s="128"/>
      <c r="AI219" s="128"/>
      <c r="AJ219" s="128"/>
      <c r="AK219" s="128"/>
      <c r="AL219" s="164"/>
      <c r="AM219" s="164"/>
      <c r="AN219" s="164"/>
      <c r="AO219" s="164"/>
      <c r="AP219" s="164"/>
      <c r="AQ219" s="164"/>
      <c r="AR219" s="164"/>
      <c r="AS219" s="164"/>
      <c r="AT219" s="164"/>
      <c r="AU219" s="164"/>
      <c r="AV219" s="164"/>
      <c r="AW219" s="164"/>
      <c r="AX219" s="164"/>
      <c r="AY219" s="164"/>
      <c r="AZ219" s="164"/>
      <c r="BA219" s="164"/>
    </row>
    <row r="220" spans="1:53" s="135" customFormat="1" ht="13.95" customHeight="1" x14ac:dyDescent="0.3">
      <c r="A220" s="129" t="s">
        <v>810</v>
      </c>
      <c r="B220" s="128" t="s">
        <v>239</v>
      </c>
      <c r="C220" s="130"/>
      <c r="D220" s="128" t="s">
        <v>16</v>
      </c>
      <c r="E220" s="131" t="s">
        <v>811</v>
      </c>
      <c r="F220" s="132">
        <v>750</v>
      </c>
      <c r="G220" s="128" t="s">
        <v>812</v>
      </c>
      <c r="H220" s="128" t="s">
        <v>78</v>
      </c>
      <c r="I220" s="128"/>
      <c r="J220" s="132">
        <v>5111</v>
      </c>
      <c r="K220" s="153" t="s">
        <v>79</v>
      </c>
      <c r="L220" s="147" t="s">
        <v>86</v>
      </c>
      <c r="M220" s="147" t="s">
        <v>81</v>
      </c>
      <c r="N220" s="147">
        <v>57106</v>
      </c>
      <c r="O220" s="126"/>
      <c r="P220" s="126"/>
      <c r="Q220" s="126"/>
      <c r="R220" s="128"/>
      <c r="S220" s="136"/>
      <c r="T220" s="136"/>
      <c r="U220" s="136"/>
      <c r="V220" s="136"/>
      <c r="W220" s="132"/>
      <c r="X220" s="132"/>
      <c r="Y220" s="132"/>
      <c r="Z220" s="132"/>
      <c r="AA220" s="132"/>
      <c r="AB220" s="133"/>
      <c r="AC220" s="132"/>
      <c r="AD220" s="132"/>
      <c r="AE220" s="132"/>
      <c r="AF220" s="13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  <c r="AV220" s="128"/>
      <c r="AW220" s="128"/>
      <c r="AX220" s="128"/>
      <c r="AY220" s="128"/>
      <c r="AZ220" s="128"/>
      <c r="BA220" s="128"/>
    </row>
    <row r="221" spans="1:53" s="137" customFormat="1" ht="14.4" customHeight="1" x14ac:dyDescent="0.3">
      <c r="A221" s="129" t="s">
        <v>813</v>
      </c>
      <c r="B221" s="128" t="s">
        <v>814</v>
      </c>
      <c r="C221" s="130"/>
      <c r="D221" s="128" t="s">
        <v>16</v>
      </c>
      <c r="E221" s="131" t="s">
        <v>815</v>
      </c>
      <c r="F221" s="132">
        <v>1038</v>
      </c>
      <c r="G221" s="128" t="s">
        <v>816</v>
      </c>
      <c r="H221" s="128" t="s">
        <v>19</v>
      </c>
      <c r="I221" s="128"/>
      <c r="J221" s="132">
        <v>5353</v>
      </c>
      <c r="K221" s="128" t="s">
        <v>20</v>
      </c>
      <c r="L221" s="128" t="s">
        <v>82</v>
      </c>
      <c r="M221" s="128" t="s">
        <v>22</v>
      </c>
      <c r="N221" s="132">
        <v>56001</v>
      </c>
      <c r="O221" s="126"/>
      <c r="P221" s="126"/>
      <c r="Q221" s="126"/>
      <c r="R221" s="128"/>
      <c r="S221" s="133"/>
      <c r="T221" s="136"/>
      <c r="U221" s="136"/>
      <c r="V221" s="136"/>
      <c r="W221" s="132"/>
      <c r="X221" s="132"/>
      <c r="Y221" s="132"/>
      <c r="Z221" s="132"/>
      <c r="AA221" s="132"/>
      <c r="AB221" s="133"/>
      <c r="AC221" s="132"/>
      <c r="AD221" s="132"/>
      <c r="AE221" s="132"/>
      <c r="AF221" s="134"/>
      <c r="AG221" s="128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  <c r="AV221" s="128"/>
      <c r="AW221" s="128"/>
      <c r="AX221" s="128"/>
      <c r="AY221" s="128"/>
      <c r="AZ221" s="128"/>
      <c r="BA221" s="128"/>
    </row>
    <row r="222" spans="1:53" x14ac:dyDescent="0.3">
      <c r="A222" s="129" t="s">
        <v>813</v>
      </c>
      <c r="B222" s="128" t="s">
        <v>306</v>
      </c>
      <c r="D222" s="128" t="s">
        <v>25</v>
      </c>
      <c r="E222" s="131" t="s">
        <v>1974</v>
      </c>
      <c r="F222" s="132">
        <v>229</v>
      </c>
      <c r="G222" s="128" t="s">
        <v>817</v>
      </c>
      <c r="H222" s="128" t="s">
        <v>818</v>
      </c>
      <c r="J222" s="132">
        <v>5142</v>
      </c>
      <c r="K222" s="128" t="s">
        <v>819</v>
      </c>
      <c r="L222" s="128" t="s">
        <v>649</v>
      </c>
      <c r="M222" s="128" t="s">
        <v>22</v>
      </c>
      <c r="N222" s="132">
        <v>55442</v>
      </c>
      <c r="P222" s="126"/>
      <c r="S222" s="136"/>
      <c r="T222" s="136"/>
      <c r="U222" s="136"/>
      <c r="V222" s="136"/>
      <c r="AF222" s="138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</row>
    <row r="223" spans="1:53" x14ac:dyDescent="0.3">
      <c r="A223" s="129" t="s">
        <v>820</v>
      </c>
      <c r="B223" s="128" t="s">
        <v>821</v>
      </c>
      <c r="D223" s="128" t="s">
        <v>16</v>
      </c>
      <c r="E223" s="131" t="s">
        <v>1955</v>
      </c>
      <c r="F223" s="132">
        <v>998</v>
      </c>
      <c r="G223" s="128" t="s">
        <v>822</v>
      </c>
      <c r="H223" s="128" t="s">
        <v>78</v>
      </c>
      <c r="J223" s="132">
        <v>5111</v>
      </c>
      <c r="K223" s="153" t="s">
        <v>79</v>
      </c>
      <c r="L223" s="147" t="s">
        <v>86</v>
      </c>
      <c r="M223" s="128" t="s">
        <v>81</v>
      </c>
      <c r="N223" s="147">
        <v>57106</v>
      </c>
      <c r="P223" s="126"/>
      <c r="R223" s="151"/>
      <c r="S223" s="136"/>
      <c r="T223" s="136"/>
      <c r="U223" s="136"/>
      <c r="V223" s="136"/>
      <c r="AF223" s="134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</row>
    <row r="224" spans="1:53" x14ac:dyDescent="0.3">
      <c r="A224" s="129" t="s">
        <v>823</v>
      </c>
      <c r="B224" s="128" t="s">
        <v>129</v>
      </c>
      <c r="D224" s="128" t="s">
        <v>16</v>
      </c>
      <c r="E224" s="131" t="s">
        <v>824</v>
      </c>
      <c r="F224" s="132">
        <v>585</v>
      </c>
      <c r="G224" s="128" t="s">
        <v>825</v>
      </c>
      <c r="H224" s="128" t="s">
        <v>71</v>
      </c>
      <c r="J224" s="132">
        <v>5082</v>
      </c>
      <c r="K224" s="128" t="s">
        <v>72</v>
      </c>
      <c r="L224" s="128" t="s">
        <v>73</v>
      </c>
      <c r="M224" s="128" t="s">
        <v>22</v>
      </c>
      <c r="N224" s="132">
        <v>55345</v>
      </c>
      <c r="P224" s="126"/>
      <c r="S224" s="136"/>
      <c r="U224" s="136"/>
      <c r="V224" s="136"/>
      <c r="AF224" s="134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</row>
    <row r="225" spans="1:53" x14ac:dyDescent="0.3">
      <c r="A225" s="129" t="s">
        <v>2089</v>
      </c>
      <c r="B225" s="128" t="s">
        <v>934</v>
      </c>
      <c r="C225" s="130" t="s">
        <v>32</v>
      </c>
      <c r="D225" s="128" t="s">
        <v>16</v>
      </c>
      <c r="E225" s="157" t="s">
        <v>2087</v>
      </c>
      <c r="F225" s="132">
        <v>8848</v>
      </c>
      <c r="G225" s="202" t="s">
        <v>2090</v>
      </c>
      <c r="H225" s="128" t="s">
        <v>78</v>
      </c>
      <c r="I225" s="128" t="s">
        <v>540</v>
      </c>
      <c r="J225" s="132">
        <v>5111</v>
      </c>
      <c r="K225" s="128" t="s">
        <v>79</v>
      </c>
      <c r="L225" s="128" t="s">
        <v>80</v>
      </c>
      <c r="M225" s="128" t="s">
        <v>81</v>
      </c>
      <c r="N225" s="132">
        <v>57106</v>
      </c>
      <c r="P225" s="126"/>
      <c r="S225" s="136"/>
      <c r="T225" s="136"/>
      <c r="U225" s="136"/>
      <c r="V225" s="136"/>
      <c r="AC225" s="128"/>
      <c r="AD225" s="128"/>
      <c r="AE225" s="128"/>
      <c r="AF225" s="134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  <c r="AV225" s="135"/>
      <c r="AW225" s="135"/>
      <c r="AX225" s="135"/>
      <c r="AY225" s="135"/>
      <c r="AZ225" s="135"/>
      <c r="BA225" s="135"/>
    </row>
    <row r="226" spans="1:53" x14ac:dyDescent="0.3">
      <c r="A226" s="129" t="s">
        <v>826</v>
      </c>
      <c r="B226" s="128" t="s">
        <v>827</v>
      </c>
      <c r="D226" s="128" t="s">
        <v>16</v>
      </c>
      <c r="E226" s="131" t="s">
        <v>828</v>
      </c>
      <c r="F226" s="132">
        <v>952</v>
      </c>
      <c r="G226" s="128" t="s">
        <v>116</v>
      </c>
      <c r="H226" s="128" t="s">
        <v>117</v>
      </c>
      <c r="J226" s="132">
        <v>5206</v>
      </c>
      <c r="K226" s="128" t="s">
        <v>118</v>
      </c>
      <c r="L226" s="128" t="s">
        <v>119</v>
      </c>
      <c r="M226" s="128" t="s">
        <v>22</v>
      </c>
      <c r="N226" s="132">
        <v>55430</v>
      </c>
      <c r="P226" s="126"/>
      <c r="S226" s="136"/>
      <c r="T226" s="136"/>
      <c r="U226" s="136"/>
      <c r="V226" s="136"/>
      <c r="AF226" s="134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  <c r="AV226" s="135"/>
      <c r="AW226" s="135"/>
      <c r="AX226" s="135"/>
      <c r="AY226" s="135"/>
      <c r="AZ226" s="135"/>
      <c r="BA226" s="135"/>
    </row>
    <row r="227" spans="1:53" x14ac:dyDescent="0.3">
      <c r="A227" s="129" t="s">
        <v>829</v>
      </c>
      <c r="B227" s="128" t="s">
        <v>830</v>
      </c>
      <c r="D227" s="128" t="s">
        <v>16</v>
      </c>
      <c r="E227" s="131" t="s">
        <v>831</v>
      </c>
      <c r="F227" s="132">
        <v>808</v>
      </c>
      <c r="G227" s="128" t="s">
        <v>832</v>
      </c>
      <c r="H227" s="128" t="s">
        <v>98</v>
      </c>
      <c r="J227" s="132">
        <v>5352</v>
      </c>
      <c r="K227" s="153" t="s">
        <v>99</v>
      </c>
      <c r="L227" s="147" t="s">
        <v>100</v>
      </c>
      <c r="M227" s="128" t="s">
        <v>22</v>
      </c>
      <c r="N227" s="147">
        <v>55426</v>
      </c>
      <c r="P227" s="126"/>
      <c r="S227" s="136"/>
      <c r="T227" s="136"/>
      <c r="U227" s="136"/>
      <c r="V227" s="136"/>
      <c r="AF227" s="134"/>
    </row>
    <row r="228" spans="1:53" x14ac:dyDescent="0.3">
      <c r="A228" s="129" t="s">
        <v>833</v>
      </c>
      <c r="B228" s="128" t="s">
        <v>236</v>
      </c>
      <c r="D228" s="128" t="s">
        <v>16</v>
      </c>
      <c r="E228" s="131" t="s">
        <v>834</v>
      </c>
      <c r="F228" s="132">
        <v>809</v>
      </c>
      <c r="G228" s="128" t="s">
        <v>835</v>
      </c>
      <c r="H228" s="128" t="s">
        <v>98</v>
      </c>
      <c r="J228" s="132">
        <v>5352</v>
      </c>
      <c r="K228" s="153" t="s">
        <v>99</v>
      </c>
      <c r="L228" s="147" t="s">
        <v>836</v>
      </c>
      <c r="M228" s="147" t="s">
        <v>22</v>
      </c>
      <c r="N228" s="147">
        <v>55426</v>
      </c>
      <c r="P228" s="126"/>
      <c r="S228" s="136"/>
      <c r="T228" s="136"/>
      <c r="U228" s="136"/>
      <c r="V228" s="136"/>
      <c r="AF228" s="159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  <c r="AV228" s="135"/>
      <c r="AW228" s="135"/>
      <c r="AX228" s="135"/>
      <c r="AY228" s="135"/>
      <c r="AZ228" s="135"/>
      <c r="BA228" s="135"/>
    </row>
    <row r="229" spans="1:53" x14ac:dyDescent="0.3">
      <c r="A229" s="129" t="s">
        <v>837</v>
      </c>
      <c r="B229" s="128" t="s">
        <v>838</v>
      </c>
      <c r="D229" s="128" t="s">
        <v>16</v>
      </c>
      <c r="E229" s="131" t="s">
        <v>839</v>
      </c>
      <c r="F229" s="132">
        <v>650</v>
      </c>
      <c r="G229" s="128" t="s">
        <v>633</v>
      </c>
      <c r="H229" s="128" t="s">
        <v>634</v>
      </c>
      <c r="J229" s="132">
        <v>5245</v>
      </c>
      <c r="K229" s="128" t="s">
        <v>635</v>
      </c>
      <c r="L229" s="128" t="s">
        <v>100</v>
      </c>
      <c r="M229" s="128" t="s">
        <v>22</v>
      </c>
      <c r="N229" s="132">
        <v>55404</v>
      </c>
      <c r="P229" s="126"/>
      <c r="S229" s="136"/>
      <c r="T229" s="136"/>
      <c r="U229" s="136"/>
      <c r="V229" s="136"/>
      <c r="AD229" s="155"/>
      <c r="AE229" s="155"/>
      <c r="AF229" s="134"/>
    </row>
    <row r="230" spans="1:53" x14ac:dyDescent="0.3">
      <c r="A230" s="129" t="s">
        <v>840</v>
      </c>
      <c r="B230" s="128" t="s">
        <v>841</v>
      </c>
      <c r="D230" s="128" t="s">
        <v>25</v>
      </c>
      <c r="E230" s="131" t="s">
        <v>842</v>
      </c>
      <c r="F230" s="132">
        <v>902</v>
      </c>
      <c r="G230" s="128" t="s">
        <v>843</v>
      </c>
      <c r="H230" s="128" t="s">
        <v>417</v>
      </c>
      <c r="J230" s="132">
        <v>5134</v>
      </c>
      <c r="K230" s="128" t="s">
        <v>418</v>
      </c>
      <c r="L230" s="128" t="s">
        <v>37</v>
      </c>
      <c r="M230" s="128" t="s">
        <v>22</v>
      </c>
      <c r="N230" s="132">
        <v>55118</v>
      </c>
      <c r="P230" s="126"/>
      <c r="S230" s="136"/>
      <c r="T230" s="136"/>
      <c r="U230" s="136"/>
      <c r="V230" s="136"/>
      <c r="AF230" s="134"/>
    </row>
    <row r="231" spans="1:53" x14ac:dyDescent="0.3">
      <c r="A231" s="129" t="s">
        <v>844</v>
      </c>
      <c r="B231" s="128" t="s">
        <v>591</v>
      </c>
      <c r="D231" s="128" t="s">
        <v>16</v>
      </c>
      <c r="E231" s="131" t="s">
        <v>845</v>
      </c>
      <c r="F231" s="132">
        <v>996</v>
      </c>
      <c r="G231" s="128" t="s">
        <v>846</v>
      </c>
      <c r="H231" s="128" t="s">
        <v>847</v>
      </c>
      <c r="J231" s="132">
        <v>5184</v>
      </c>
      <c r="K231" s="128" t="s">
        <v>848</v>
      </c>
      <c r="L231" s="128" t="s">
        <v>849</v>
      </c>
      <c r="M231" s="128" t="s">
        <v>22</v>
      </c>
      <c r="N231" s="132">
        <v>55449</v>
      </c>
      <c r="P231" s="126"/>
      <c r="S231" s="136"/>
      <c r="T231" s="136"/>
      <c r="U231" s="136"/>
      <c r="V231" s="136"/>
      <c r="AF231" s="134"/>
    </row>
    <row r="232" spans="1:53" x14ac:dyDescent="0.3">
      <c r="A232" s="129" t="s">
        <v>850</v>
      </c>
      <c r="B232" s="128" t="s">
        <v>851</v>
      </c>
      <c r="D232" s="128" t="s">
        <v>16</v>
      </c>
      <c r="E232" s="131" t="s">
        <v>852</v>
      </c>
      <c r="F232" s="132">
        <v>126</v>
      </c>
      <c r="G232" s="128" t="s">
        <v>853</v>
      </c>
      <c r="H232" s="128" t="s">
        <v>854</v>
      </c>
      <c r="J232" s="132">
        <v>5185</v>
      </c>
      <c r="K232" s="128" t="s">
        <v>855</v>
      </c>
      <c r="L232" s="128" t="s">
        <v>136</v>
      </c>
      <c r="M232" s="128" t="s">
        <v>22</v>
      </c>
      <c r="N232" s="132">
        <v>55437</v>
      </c>
      <c r="P232" s="126"/>
      <c r="S232" s="136"/>
      <c r="T232" s="136"/>
      <c r="U232" s="136"/>
      <c r="V232" s="136"/>
      <c r="AF232" s="134"/>
    </row>
    <row r="233" spans="1:53" x14ac:dyDescent="0.3">
      <c r="A233" s="129" t="s">
        <v>856</v>
      </c>
      <c r="B233" s="128" t="s">
        <v>857</v>
      </c>
      <c r="D233" s="128" t="s">
        <v>16</v>
      </c>
      <c r="E233" s="131" t="s">
        <v>858</v>
      </c>
      <c r="F233" s="132">
        <v>929</v>
      </c>
      <c r="G233" s="128" t="s">
        <v>859</v>
      </c>
      <c r="H233" s="128" t="s">
        <v>860</v>
      </c>
      <c r="J233" s="132">
        <v>5235</v>
      </c>
      <c r="K233" s="128" t="s">
        <v>861</v>
      </c>
      <c r="L233" s="128" t="s">
        <v>862</v>
      </c>
      <c r="M233" s="128" t="s">
        <v>22</v>
      </c>
      <c r="N233" s="132">
        <v>56401</v>
      </c>
      <c r="P233" s="126"/>
      <c r="S233" s="136"/>
      <c r="T233" s="136"/>
      <c r="U233" s="136"/>
      <c r="V233" s="136"/>
      <c r="AF233" s="134"/>
    </row>
    <row r="234" spans="1:53" x14ac:dyDescent="0.3">
      <c r="A234" s="129" t="s">
        <v>2101</v>
      </c>
      <c r="B234" s="128" t="s">
        <v>1180</v>
      </c>
      <c r="D234" s="128" t="s">
        <v>16</v>
      </c>
      <c r="E234" s="131" t="s">
        <v>2102</v>
      </c>
      <c r="F234" s="132">
        <v>6271</v>
      </c>
      <c r="G234" s="128" t="s">
        <v>2103</v>
      </c>
      <c r="H234" s="128" t="s">
        <v>78</v>
      </c>
      <c r="I234" s="128" t="s">
        <v>540</v>
      </c>
      <c r="J234" s="132">
        <v>5111</v>
      </c>
      <c r="K234" s="128" t="s">
        <v>79</v>
      </c>
      <c r="L234" s="128" t="s">
        <v>80</v>
      </c>
      <c r="M234" s="128" t="s">
        <v>81</v>
      </c>
      <c r="N234" s="132">
        <v>57106</v>
      </c>
      <c r="P234" s="126"/>
      <c r="S234" s="136"/>
      <c r="T234" s="136"/>
      <c r="U234" s="136"/>
      <c r="V234" s="136"/>
      <c r="AF234" s="134"/>
    </row>
    <row r="235" spans="1:53" ht="21" customHeight="1" x14ac:dyDescent="0.3">
      <c r="A235" s="129" t="s">
        <v>2021</v>
      </c>
      <c r="B235" s="128" t="s">
        <v>2022</v>
      </c>
      <c r="C235" s="130" t="s">
        <v>32</v>
      </c>
      <c r="D235" s="128" t="s">
        <v>16</v>
      </c>
      <c r="E235" s="131" t="s">
        <v>2023</v>
      </c>
      <c r="F235" s="132">
        <v>1083</v>
      </c>
      <c r="G235" s="128" t="s">
        <v>2024</v>
      </c>
      <c r="H235" s="128" t="s">
        <v>134</v>
      </c>
      <c r="J235" s="132">
        <v>5159</v>
      </c>
      <c r="K235" s="128" t="s">
        <v>2038</v>
      </c>
      <c r="L235" s="128" t="s">
        <v>100</v>
      </c>
      <c r="M235" s="128" t="s">
        <v>22</v>
      </c>
      <c r="N235" s="132">
        <v>55458</v>
      </c>
      <c r="P235" s="126"/>
      <c r="R235" s="151"/>
      <c r="T235" s="136"/>
      <c r="U235" s="136"/>
      <c r="V235" s="136"/>
      <c r="AF235" s="134"/>
      <c r="AK235" s="135"/>
      <c r="AL235" s="135"/>
      <c r="AM235" s="135"/>
      <c r="AN235" s="135"/>
      <c r="AO235" s="135"/>
      <c r="AP235" s="135"/>
      <c r="AQ235" s="135"/>
      <c r="AR235" s="135"/>
      <c r="AS235" s="135"/>
      <c r="AT235" s="135"/>
      <c r="AU235" s="135"/>
      <c r="AV235" s="135"/>
      <c r="AW235" s="135"/>
      <c r="AX235" s="135"/>
      <c r="AY235" s="135"/>
      <c r="AZ235" s="135"/>
      <c r="BA235" s="135"/>
    </row>
    <row r="236" spans="1:53" x14ac:dyDescent="0.3">
      <c r="A236" s="129" t="s">
        <v>663</v>
      </c>
      <c r="B236" s="128" t="s">
        <v>863</v>
      </c>
      <c r="D236" s="128" t="s">
        <v>16</v>
      </c>
      <c r="E236" s="131" t="s">
        <v>1950</v>
      </c>
      <c r="F236" s="132">
        <v>957</v>
      </c>
      <c r="G236" s="128" t="s">
        <v>864</v>
      </c>
      <c r="H236" s="128" t="s">
        <v>42</v>
      </c>
      <c r="J236" s="132">
        <v>5118</v>
      </c>
      <c r="K236" s="128" t="s">
        <v>43</v>
      </c>
      <c r="L236" s="128" t="s">
        <v>44</v>
      </c>
      <c r="M236" s="128" t="s">
        <v>45</v>
      </c>
      <c r="N236" s="132">
        <v>35216</v>
      </c>
      <c r="P236" s="165"/>
      <c r="Q236" s="165"/>
      <c r="S236" s="166"/>
      <c r="T236" s="166"/>
      <c r="U236" s="166"/>
      <c r="V236" s="166"/>
      <c r="W236" s="128"/>
      <c r="X236" s="128"/>
      <c r="Y236" s="128"/>
      <c r="Z236" s="128"/>
      <c r="AA236" s="128"/>
      <c r="AB236" s="167"/>
      <c r="AF236" s="134"/>
    </row>
    <row r="237" spans="1:53" x14ac:dyDescent="0.3">
      <c r="A237" s="129" t="s">
        <v>866</v>
      </c>
      <c r="B237" s="128" t="s">
        <v>867</v>
      </c>
      <c r="D237" s="128" t="s">
        <v>16</v>
      </c>
      <c r="E237" s="131" t="s">
        <v>868</v>
      </c>
      <c r="F237" s="132">
        <v>1078</v>
      </c>
      <c r="G237" s="128" t="s">
        <v>869</v>
      </c>
      <c r="H237" s="128" t="s">
        <v>417</v>
      </c>
      <c r="J237" s="132">
        <v>5205</v>
      </c>
      <c r="K237" s="128" t="s">
        <v>418</v>
      </c>
      <c r="L237" s="147" t="s">
        <v>702</v>
      </c>
      <c r="M237" s="147" t="s">
        <v>22</v>
      </c>
      <c r="N237" s="132">
        <v>55118</v>
      </c>
      <c r="P237" s="126"/>
      <c r="AF237" s="159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  <c r="AV237" s="135"/>
      <c r="AW237" s="135"/>
      <c r="AX237" s="135"/>
      <c r="AY237" s="135"/>
      <c r="AZ237" s="135"/>
      <c r="BA237" s="135"/>
    </row>
    <row r="238" spans="1:53" x14ac:dyDescent="0.3">
      <c r="A238" s="129" t="s">
        <v>870</v>
      </c>
      <c r="B238" s="128" t="s">
        <v>641</v>
      </c>
      <c r="D238" s="128" t="s">
        <v>16</v>
      </c>
      <c r="E238" s="131" t="s">
        <v>871</v>
      </c>
      <c r="F238" s="132">
        <v>3287</v>
      </c>
      <c r="G238" s="128" t="s">
        <v>872</v>
      </c>
      <c r="H238" s="128" t="s">
        <v>172</v>
      </c>
      <c r="J238" s="132">
        <v>5002</v>
      </c>
      <c r="K238" s="128" t="s">
        <v>173</v>
      </c>
      <c r="L238" s="128" t="s">
        <v>100</v>
      </c>
      <c r="M238" s="128" t="s">
        <v>22</v>
      </c>
      <c r="N238" s="132">
        <v>55413</v>
      </c>
      <c r="P238" s="126"/>
      <c r="S238" s="136"/>
      <c r="T238" s="136"/>
      <c r="U238" s="136"/>
      <c r="V238" s="136"/>
      <c r="AF238" s="134"/>
      <c r="AL238" s="137"/>
      <c r="AM238" s="137"/>
      <c r="AN238" s="137"/>
      <c r="AO238" s="137"/>
      <c r="AP238" s="137"/>
      <c r="AQ238" s="137"/>
      <c r="AR238" s="137"/>
      <c r="AS238" s="137"/>
      <c r="AT238" s="137"/>
      <c r="AU238" s="137"/>
      <c r="AV238" s="137"/>
      <c r="AW238" s="137"/>
      <c r="AX238" s="137"/>
      <c r="AY238" s="137"/>
      <c r="AZ238" s="137"/>
      <c r="BA238" s="137"/>
    </row>
    <row r="239" spans="1:53" x14ac:dyDescent="0.3">
      <c r="A239" s="129" t="s">
        <v>873</v>
      </c>
      <c r="B239" s="128" t="s">
        <v>874</v>
      </c>
      <c r="D239" s="128" t="s">
        <v>25</v>
      </c>
      <c r="E239" s="131" t="s">
        <v>875</v>
      </c>
      <c r="F239" s="132">
        <v>1004</v>
      </c>
      <c r="G239" s="128" t="s">
        <v>210</v>
      </c>
      <c r="H239" s="128" t="s">
        <v>1945</v>
      </c>
      <c r="J239" s="132">
        <v>5134</v>
      </c>
      <c r="K239" s="128" t="s">
        <v>212</v>
      </c>
      <c r="L239" s="128" t="s">
        <v>136</v>
      </c>
      <c r="M239" s="128" t="s">
        <v>22</v>
      </c>
      <c r="N239" s="132">
        <v>55439</v>
      </c>
      <c r="P239" s="126"/>
      <c r="S239" s="136"/>
      <c r="T239" s="136"/>
      <c r="U239" s="136"/>
      <c r="V239" s="136"/>
      <c r="AF239" s="134"/>
      <c r="AL239" s="135"/>
      <c r="AM239" s="135"/>
      <c r="AN239" s="135"/>
      <c r="AO239" s="135"/>
      <c r="AP239" s="135"/>
      <c r="AQ239" s="135"/>
      <c r="AR239" s="135"/>
      <c r="AS239" s="135"/>
      <c r="AT239" s="135"/>
      <c r="AU239" s="135"/>
      <c r="AV239" s="135"/>
      <c r="AW239" s="135"/>
      <c r="AX239" s="135"/>
      <c r="AY239" s="135"/>
      <c r="AZ239" s="135"/>
      <c r="BA239" s="135"/>
    </row>
    <row r="240" spans="1:53" x14ac:dyDescent="0.3">
      <c r="A240" s="129" t="s">
        <v>876</v>
      </c>
      <c r="B240" s="128" t="s">
        <v>877</v>
      </c>
      <c r="D240" s="128" t="s">
        <v>16</v>
      </c>
      <c r="E240" s="131" t="s">
        <v>878</v>
      </c>
      <c r="F240" s="132">
        <v>418</v>
      </c>
      <c r="G240" s="128" t="s">
        <v>110</v>
      </c>
      <c r="H240" s="128" t="s">
        <v>1983</v>
      </c>
      <c r="J240" s="132">
        <v>5155</v>
      </c>
      <c r="K240" s="128" t="s">
        <v>112</v>
      </c>
      <c r="L240" s="128" t="s">
        <v>51</v>
      </c>
      <c r="M240" s="128" t="s">
        <v>22</v>
      </c>
      <c r="N240" s="132">
        <v>55127</v>
      </c>
      <c r="P240" s="126"/>
      <c r="T240" s="136"/>
      <c r="U240" s="136"/>
      <c r="V240" s="136"/>
      <c r="AF240" s="152"/>
    </row>
    <row r="241" spans="1:53" x14ac:dyDescent="0.3">
      <c r="A241" s="129" t="s">
        <v>880</v>
      </c>
      <c r="B241" s="128" t="s">
        <v>877</v>
      </c>
      <c r="D241" s="128" t="s">
        <v>16</v>
      </c>
      <c r="E241" s="131" t="s">
        <v>1951</v>
      </c>
      <c r="F241" s="132">
        <v>660</v>
      </c>
      <c r="G241" s="128" t="s">
        <v>881</v>
      </c>
      <c r="H241" s="128" t="s">
        <v>1983</v>
      </c>
      <c r="J241" s="132">
        <v>5155</v>
      </c>
      <c r="K241" s="128" t="s">
        <v>112</v>
      </c>
      <c r="L241" s="128" t="s">
        <v>51</v>
      </c>
      <c r="M241" s="128" t="s">
        <v>22</v>
      </c>
      <c r="N241" s="132">
        <v>55127</v>
      </c>
      <c r="P241" s="126"/>
      <c r="S241" s="136"/>
      <c r="U241" s="136"/>
      <c r="V241" s="136"/>
      <c r="AF241" s="134"/>
      <c r="AL241" s="135"/>
      <c r="AM241" s="135"/>
      <c r="AN241" s="135"/>
      <c r="AO241" s="135"/>
      <c r="AP241" s="135"/>
      <c r="AQ241" s="135"/>
      <c r="AR241" s="135"/>
      <c r="AS241" s="135"/>
      <c r="AT241" s="135"/>
      <c r="AU241" s="135"/>
      <c r="AV241" s="135"/>
      <c r="AW241" s="135"/>
      <c r="AX241" s="135"/>
      <c r="AY241" s="135"/>
      <c r="AZ241" s="135"/>
      <c r="BA241" s="135"/>
    </row>
    <row r="242" spans="1:53" x14ac:dyDescent="0.3">
      <c r="A242" s="129" t="s">
        <v>882</v>
      </c>
      <c r="B242" s="128" t="s">
        <v>533</v>
      </c>
      <c r="D242" s="128" t="s">
        <v>16</v>
      </c>
      <c r="E242" s="131" t="s">
        <v>883</v>
      </c>
      <c r="F242" s="132">
        <v>468</v>
      </c>
      <c r="G242" s="128" t="s">
        <v>884</v>
      </c>
      <c r="H242" s="128" t="s">
        <v>64</v>
      </c>
      <c r="J242" s="132">
        <v>5242</v>
      </c>
      <c r="K242" s="128" t="s">
        <v>65</v>
      </c>
      <c r="L242" s="128" t="s">
        <v>66</v>
      </c>
      <c r="M242" s="128" t="s">
        <v>22</v>
      </c>
      <c r="N242" s="132">
        <v>55903</v>
      </c>
      <c r="P242" s="126"/>
      <c r="T242" s="136"/>
      <c r="U242" s="136"/>
      <c r="V242" s="136"/>
      <c r="AF242" s="134"/>
      <c r="AL242" s="137"/>
      <c r="AM242" s="137"/>
      <c r="AN242" s="137"/>
      <c r="AO242" s="137"/>
      <c r="AP242" s="137"/>
      <c r="AQ242" s="137"/>
      <c r="AR242" s="137"/>
      <c r="AS242" s="137"/>
      <c r="AT242" s="137"/>
      <c r="AU242" s="137"/>
      <c r="AV242" s="137"/>
      <c r="AW242" s="137"/>
      <c r="AX242" s="137"/>
      <c r="AY242" s="137"/>
      <c r="AZ242" s="137"/>
      <c r="BA242" s="137"/>
    </row>
    <row r="243" spans="1:53" x14ac:dyDescent="0.3">
      <c r="A243" s="129" t="s">
        <v>885</v>
      </c>
      <c r="B243" s="128" t="s">
        <v>415</v>
      </c>
      <c r="D243" s="128" t="s">
        <v>16</v>
      </c>
      <c r="E243" s="131" t="s">
        <v>886</v>
      </c>
      <c r="F243" s="132">
        <v>747</v>
      </c>
      <c r="G243" s="128" t="s">
        <v>887</v>
      </c>
      <c r="H243" s="203" t="s">
        <v>888</v>
      </c>
      <c r="J243" s="132">
        <v>5219</v>
      </c>
      <c r="K243" s="128" t="s">
        <v>889</v>
      </c>
      <c r="L243" s="128" t="s">
        <v>890</v>
      </c>
      <c r="M243" s="128" t="s">
        <v>22</v>
      </c>
      <c r="N243" s="132">
        <v>55090</v>
      </c>
      <c r="P243" s="126"/>
      <c r="S243" s="136"/>
      <c r="T243" s="136"/>
      <c r="U243" s="136"/>
      <c r="V243" s="136"/>
      <c r="AF243" s="159"/>
      <c r="AL243" s="135"/>
      <c r="AM243" s="135"/>
      <c r="AN243" s="135"/>
      <c r="AO243" s="135"/>
      <c r="AP243" s="135"/>
      <c r="AQ243" s="135"/>
      <c r="AR243" s="135"/>
      <c r="AS243" s="135"/>
      <c r="AT243" s="135"/>
      <c r="AU243" s="135"/>
      <c r="AV243" s="135"/>
      <c r="AW243" s="135"/>
      <c r="AX243" s="135"/>
      <c r="AY243" s="135"/>
      <c r="AZ243" s="135"/>
      <c r="BA243" s="135"/>
    </row>
    <row r="244" spans="1:53" x14ac:dyDescent="0.3">
      <c r="A244" s="129" t="s">
        <v>892</v>
      </c>
      <c r="B244" s="128" t="s">
        <v>214</v>
      </c>
      <c r="D244" s="128" t="s">
        <v>16</v>
      </c>
      <c r="E244" s="131" t="s">
        <v>893</v>
      </c>
      <c r="F244" s="132">
        <v>430</v>
      </c>
      <c r="G244" s="128" t="s">
        <v>116</v>
      </c>
      <c r="H244" s="128" t="s">
        <v>117</v>
      </c>
      <c r="J244" s="132">
        <v>5206</v>
      </c>
      <c r="K244" s="128" t="s">
        <v>118</v>
      </c>
      <c r="L244" s="128" t="s">
        <v>119</v>
      </c>
      <c r="M244" s="128" t="s">
        <v>22</v>
      </c>
      <c r="N244" s="132">
        <v>55430</v>
      </c>
      <c r="P244" s="126"/>
      <c r="S244" s="136"/>
      <c r="T244" s="136"/>
      <c r="U244" s="136"/>
      <c r="V244" s="136"/>
      <c r="AF244" s="134"/>
      <c r="AL244" s="135"/>
      <c r="AM244" s="135"/>
      <c r="AN244" s="135"/>
      <c r="AO244" s="135"/>
      <c r="AP244" s="135"/>
      <c r="AQ244" s="135"/>
      <c r="AR244" s="135"/>
      <c r="AS244" s="135"/>
      <c r="AT244" s="135"/>
      <c r="AU244" s="135"/>
      <c r="AV244" s="135"/>
      <c r="AW244" s="135"/>
      <c r="AX244" s="135"/>
      <c r="AY244" s="135"/>
      <c r="AZ244" s="135"/>
      <c r="BA244" s="135"/>
    </row>
    <row r="245" spans="1:53" x14ac:dyDescent="0.3">
      <c r="A245" s="129" t="s">
        <v>894</v>
      </c>
      <c r="B245" s="128" t="s">
        <v>895</v>
      </c>
      <c r="D245" s="128" t="s">
        <v>16</v>
      </c>
      <c r="E245" s="131" t="s">
        <v>1952</v>
      </c>
      <c r="F245" s="132">
        <v>1043</v>
      </c>
      <c r="G245" s="204" t="s">
        <v>896</v>
      </c>
      <c r="H245" s="128" t="s">
        <v>134</v>
      </c>
      <c r="J245" s="132">
        <v>5159</v>
      </c>
      <c r="K245" s="128" t="s">
        <v>2038</v>
      </c>
      <c r="L245" s="128" t="s">
        <v>100</v>
      </c>
      <c r="M245" s="128" t="s">
        <v>22</v>
      </c>
      <c r="N245" s="132">
        <v>55431</v>
      </c>
      <c r="P245" s="126"/>
      <c r="AF245" s="134"/>
    </row>
    <row r="246" spans="1:53" x14ac:dyDescent="0.3">
      <c r="A246" s="129" t="s">
        <v>897</v>
      </c>
      <c r="B246" s="128" t="s">
        <v>898</v>
      </c>
      <c r="D246" s="128" t="s">
        <v>16</v>
      </c>
      <c r="E246" s="131" t="s">
        <v>899</v>
      </c>
      <c r="F246" s="132">
        <v>616</v>
      </c>
      <c r="G246" s="128" t="s">
        <v>900</v>
      </c>
      <c r="H246" s="128" t="s">
        <v>71</v>
      </c>
      <c r="J246" s="132">
        <v>5082</v>
      </c>
      <c r="K246" s="128" t="s">
        <v>72</v>
      </c>
      <c r="L246" s="128" t="s">
        <v>73</v>
      </c>
      <c r="M246" s="128" t="s">
        <v>22</v>
      </c>
      <c r="N246" s="132">
        <v>55345</v>
      </c>
      <c r="P246" s="126"/>
      <c r="S246" s="136"/>
      <c r="T246" s="136"/>
      <c r="U246" s="136"/>
      <c r="V246" s="136"/>
      <c r="AD246" s="155"/>
      <c r="AE246" s="155"/>
      <c r="AF246" s="134"/>
      <c r="AL246" s="135"/>
      <c r="AM246" s="135"/>
      <c r="AN246" s="135"/>
      <c r="AO246" s="135"/>
      <c r="AP246" s="135"/>
      <c r="AQ246" s="135"/>
      <c r="AR246" s="135"/>
      <c r="AS246" s="135"/>
      <c r="AT246" s="135"/>
      <c r="AU246" s="135"/>
      <c r="AV246" s="135"/>
      <c r="AW246" s="135"/>
      <c r="AX246" s="135"/>
      <c r="AY246" s="135"/>
      <c r="AZ246" s="135"/>
      <c r="BA246" s="135"/>
    </row>
    <row r="247" spans="1:53" x14ac:dyDescent="0.3">
      <c r="A247" s="129" t="s">
        <v>901</v>
      </c>
      <c r="B247" s="128" t="s">
        <v>891</v>
      </c>
      <c r="D247" s="128" t="s">
        <v>16</v>
      </c>
      <c r="E247" s="131" t="s">
        <v>902</v>
      </c>
      <c r="F247" s="132">
        <v>154</v>
      </c>
      <c r="G247" s="128" t="s">
        <v>903</v>
      </c>
      <c r="H247" s="128" t="s">
        <v>1948</v>
      </c>
      <c r="J247" s="132">
        <v>5086</v>
      </c>
      <c r="K247" s="128" t="s">
        <v>904</v>
      </c>
      <c r="L247" s="128" t="s">
        <v>152</v>
      </c>
      <c r="M247" s="128" t="s">
        <v>22</v>
      </c>
      <c r="N247" s="132">
        <v>55346</v>
      </c>
      <c r="P247" s="126"/>
      <c r="S247" s="136"/>
      <c r="T247" s="136"/>
      <c r="U247" s="136"/>
      <c r="V247" s="136"/>
      <c r="AF247" s="134"/>
      <c r="AL247" s="135"/>
      <c r="AM247" s="135"/>
      <c r="AN247" s="135"/>
      <c r="AO247" s="135"/>
      <c r="AP247" s="135"/>
      <c r="AQ247" s="135"/>
      <c r="AR247" s="135"/>
      <c r="AS247" s="135"/>
      <c r="AT247" s="135"/>
      <c r="AU247" s="135"/>
      <c r="AV247" s="135"/>
      <c r="AW247" s="135"/>
      <c r="AX247" s="135"/>
      <c r="AY247" s="135"/>
      <c r="AZ247" s="135"/>
      <c r="BA247" s="135"/>
    </row>
    <row r="248" spans="1:53" x14ac:dyDescent="0.3">
      <c r="A248" s="129" t="s">
        <v>905</v>
      </c>
      <c r="B248" s="128" t="s">
        <v>906</v>
      </c>
      <c r="D248" s="128" t="s">
        <v>16</v>
      </c>
      <c r="E248" s="131" t="s">
        <v>907</v>
      </c>
      <c r="F248" s="132">
        <v>516</v>
      </c>
      <c r="G248" s="128" t="s">
        <v>908</v>
      </c>
      <c r="H248" s="128" t="s">
        <v>196</v>
      </c>
      <c r="J248" s="132">
        <v>5011</v>
      </c>
      <c r="K248" s="128" t="s">
        <v>512</v>
      </c>
      <c r="L248" s="128" t="s">
        <v>369</v>
      </c>
      <c r="M248" s="128" t="s">
        <v>22</v>
      </c>
      <c r="N248" s="132">
        <v>56303</v>
      </c>
      <c r="P248" s="126"/>
      <c r="AF248" s="159"/>
      <c r="AL248" s="135"/>
      <c r="AM248" s="135"/>
      <c r="AN248" s="135"/>
      <c r="AO248" s="135"/>
      <c r="AP248" s="135"/>
      <c r="AQ248" s="135"/>
      <c r="AR248" s="135"/>
      <c r="AS248" s="135"/>
      <c r="AT248" s="135"/>
      <c r="AU248" s="135"/>
      <c r="AV248" s="135"/>
      <c r="AW248" s="135"/>
      <c r="AX248" s="135"/>
      <c r="AY248" s="135"/>
      <c r="AZ248" s="135"/>
      <c r="BA248" s="135"/>
    </row>
    <row r="249" spans="1:53" x14ac:dyDescent="0.3">
      <c r="A249" s="129" t="s">
        <v>909</v>
      </c>
      <c r="B249" s="128" t="s">
        <v>15</v>
      </c>
      <c r="D249" s="128" t="s">
        <v>16</v>
      </c>
      <c r="E249" s="131" t="s">
        <v>910</v>
      </c>
      <c r="F249" s="132">
        <v>3327</v>
      </c>
      <c r="G249" s="128" t="s">
        <v>171</v>
      </c>
      <c r="H249" s="128" t="s">
        <v>172</v>
      </c>
      <c r="J249" s="132">
        <v>5002</v>
      </c>
      <c r="K249" s="128" t="s">
        <v>697</v>
      </c>
      <c r="L249" s="128" t="s">
        <v>100</v>
      </c>
      <c r="M249" s="128" t="s">
        <v>690</v>
      </c>
      <c r="N249" s="132">
        <v>55413</v>
      </c>
      <c r="P249" s="126"/>
      <c r="T249" s="136"/>
      <c r="U249" s="136"/>
      <c r="V249" s="136"/>
      <c r="AF249" s="134"/>
      <c r="AK249" s="135"/>
      <c r="AL249" s="135"/>
      <c r="AM249" s="135"/>
      <c r="AN249" s="135"/>
      <c r="AO249" s="135"/>
      <c r="AP249" s="135"/>
      <c r="AQ249" s="135"/>
      <c r="AR249" s="135"/>
      <c r="AS249" s="135"/>
      <c r="AT249" s="135"/>
      <c r="AU249" s="135"/>
      <c r="AV249" s="135"/>
      <c r="AW249" s="135"/>
      <c r="AX249" s="135"/>
      <c r="AY249" s="135"/>
      <c r="AZ249" s="135"/>
      <c r="BA249" s="135"/>
    </row>
    <row r="250" spans="1:53" x14ac:dyDescent="0.3">
      <c r="A250" s="129" t="s">
        <v>911</v>
      </c>
      <c r="B250" s="128" t="s">
        <v>912</v>
      </c>
      <c r="D250" s="128" t="s">
        <v>16</v>
      </c>
      <c r="E250" s="162" t="s">
        <v>913</v>
      </c>
      <c r="F250" s="132">
        <v>780</v>
      </c>
      <c r="G250" s="128" t="s">
        <v>914</v>
      </c>
      <c r="H250" s="128" t="s">
        <v>78</v>
      </c>
      <c r="J250" s="132">
        <v>5111</v>
      </c>
      <c r="K250" s="128" t="s">
        <v>79</v>
      </c>
      <c r="L250" s="128" t="s">
        <v>80</v>
      </c>
      <c r="M250" s="128" t="s">
        <v>81</v>
      </c>
      <c r="N250" s="132">
        <v>57106</v>
      </c>
      <c r="P250" s="126"/>
      <c r="S250" s="136"/>
      <c r="T250" s="136"/>
      <c r="U250" s="136"/>
      <c r="V250" s="136"/>
      <c r="AF250" s="134"/>
    </row>
    <row r="251" spans="1:53" x14ac:dyDescent="0.3">
      <c r="A251" s="129" t="s">
        <v>915</v>
      </c>
      <c r="B251" s="128" t="s">
        <v>533</v>
      </c>
      <c r="D251" s="128" t="s">
        <v>16</v>
      </c>
      <c r="E251" s="131" t="s">
        <v>916</v>
      </c>
      <c r="F251" s="132">
        <v>408</v>
      </c>
      <c r="G251" s="128" t="s">
        <v>116</v>
      </c>
      <c r="H251" s="128" t="s">
        <v>117</v>
      </c>
      <c r="J251" s="132">
        <v>5206</v>
      </c>
      <c r="K251" s="128" t="s">
        <v>118</v>
      </c>
      <c r="L251" s="128" t="s">
        <v>119</v>
      </c>
      <c r="M251" s="128" t="s">
        <v>22</v>
      </c>
      <c r="N251" s="132">
        <v>55430</v>
      </c>
      <c r="P251" s="126"/>
      <c r="S251" s="136"/>
      <c r="T251" s="136"/>
      <c r="U251" s="136"/>
      <c r="V251" s="136"/>
      <c r="AF251" s="134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  <c r="AV251" s="135"/>
      <c r="AW251" s="135"/>
      <c r="AX251" s="135"/>
      <c r="AY251" s="135"/>
      <c r="AZ251" s="135"/>
      <c r="BA251" s="135"/>
    </row>
    <row r="252" spans="1:53" s="148" customFormat="1" x14ac:dyDescent="0.3">
      <c r="A252" s="129" t="s">
        <v>917</v>
      </c>
      <c r="B252" s="128" t="s">
        <v>407</v>
      </c>
      <c r="C252" s="130"/>
      <c r="D252" s="128" t="s">
        <v>25</v>
      </c>
      <c r="E252" s="131" t="s">
        <v>1953</v>
      </c>
      <c r="F252" s="132">
        <v>426</v>
      </c>
      <c r="G252" s="128" t="s">
        <v>918</v>
      </c>
      <c r="H252" s="128" t="s">
        <v>919</v>
      </c>
      <c r="I252" s="128"/>
      <c r="J252" s="132">
        <v>5233</v>
      </c>
      <c r="K252" s="128" t="s">
        <v>920</v>
      </c>
      <c r="L252" s="128" t="s">
        <v>100</v>
      </c>
      <c r="M252" s="128" t="s">
        <v>22</v>
      </c>
      <c r="N252" s="132">
        <v>55447</v>
      </c>
      <c r="O252" s="160" t="s">
        <v>1395</v>
      </c>
      <c r="P252" s="172"/>
      <c r="Q252" s="172"/>
      <c r="S252" s="173"/>
      <c r="T252" s="173"/>
      <c r="U252" s="173"/>
      <c r="V252" s="173"/>
      <c r="W252" s="171"/>
      <c r="X252" s="171"/>
      <c r="Y252" s="171"/>
      <c r="Z252" s="171"/>
      <c r="AA252" s="171"/>
      <c r="AB252" s="174"/>
      <c r="AC252" s="171"/>
      <c r="AD252" s="171"/>
      <c r="AE252" s="171"/>
      <c r="AF252" s="175"/>
    </row>
    <row r="253" spans="1:53" s="135" customFormat="1" x14ac:dyDescent="0.3">
      <c r="A253" s="169" t="s">
        <v>1622</v>
      </c>
      <c r="B253" s="148" t="s">
        <v>2014</v>
      </c>
      <c r="C253" s="170" t="s">
        <v>32</v>
      </c>
      <c r="D253" s="148" t="s">
        <v>16</v>
      </c>
      <c r="E253" s="142" t="s">
        <v>2015</v>
      </c>
      <c r="F253" s="171">
        <v>2647</v>
      </c>
      <c r="G253" s="148" t="s">
        <v>116</v>
      </c>
      <c r="H253" s="148" t="s">
        <v>117</v>
      </c>
      <c r="I253" s="148" t="s">
        <v>715</v>
      </c>
      <c r="J253" s="171">
        <v>5206</v>
      </c>
      <c r="K253" s="148" t="s">
        <v>118</v>
      </c>
      <c r="L253" s="148" t="s">
        <v>119</v>
      </c>
      <c r="M253" s="148" t="s">
        <v>22</v>
      </c>
      <c r="N253" s="171">
        <v>55430</v>
      </c>
      <c r="O253" s="176" t="s">
        <v>1395</v>
      </c>
      <c r="P253" s="126"/>
      <c r="Q253" s="126"/>
      <c r="R253" s="128"/>
      <c r="S253" s="136"/>
      <c r="T253" s="136"/>
      <c r="U253" s="136"/>
      <c r="V253" s="136"/>
      <c r="W253" s="132"/>
      <c r="X253" s="132"/>
      <c r="Y253" s="132"/>
      <c r="Z253" s="132"/>
      <c r="AA253" s="132"/>
      <c r="AB253" s="133"/>
      <c r="AC253" s="132"/>
      <c r="AD253" s="132"/>
      <c r="AE253" s="132"/>
      <c r="AF253" s="134"/>
      <c r="AG253" s="128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  <c r="AV253" s="128"/>
      <c r="AW253" s="128"/>
      <c r="AX253" s="128"/>
      <c r="AY253" s="128"/>
      <c r="AZ253" s="128"/>
      <c r="BA253" s="128"/>
    </row>
    <row r="254" spans="1:53" x14ac:dyDescent="0.3">
      <c r="A254" s="129" t="s">
        <v>921</v>
      </c>
      <c r="B254" s="128" t="s">
        <v>922</v>
      </c>
      <c r="D254" s="128" t="s">
        <v>25</v>
      </c>
      <c r="E254" s="131" t="s">
        <v>923</v>
      </c>
      <c r="F254" s="132">
        <v>124</v>
      </c>
      <c r="G254" s="128" t="s">
        <v>924</v>
      </c>
      <c r="H254" s="128" t="s">
        <v>925</v>
      </c>
      <c r="J254" s="132">
        <v>5209</v>
      </c>
      <c r="K254" s="128" t="s">
        <v>926</v>
      </c>
      <c r="L254" s="128" t="s">
        <v>927</v>
      </c>
      <c r="M254" s="128" t="s">
        <v>22</v>
      </c>
      <c r="N254" s="132">
        <v>56074</v>
      </c>
      <c r="P254" s="126"/>
      <c r="S254" s="136"/>
      <c r="T254" s="136"/>
      <c r="U254" s="136"/>
      <c r="V254" s="136"/>
      <c r="AF254" s="134"/>
      <c r="AG254" s="135"/>
      <c r="AL254" s="135"/>
      <c r="AM254" s="135"/>
      <c r="AN254" s="135"/>
      <c r="AO254" s="135"/>
      <c r="AP254" s="135"/>
      <c r="AQ254" s="135"/>
      <c r="AR254" s="135"/>
      <c r="AS254" s="135"/>
      <c r="AT254" s="135"/>
      <c r="AU254" s="135"/>
      <c r="AV254" s="135"/>
      <c r="AW254" s="135"/>
      <c r="AX254" s="135"/>
      <c r="AY254" s="135"/>
      <c r="AZ254" s="135"/>
      <c r="BA254" s="135"/>
    </row>
    <row r="255" spans="1:53" x14ac:dyDescent="0.3">
      <c r="A255" s="129" t="s">
        <v>928</v>
      </c>
      <c r="B255" s="128" t="s">
        <v>929</v>
      </c>
      <c r="D255" s="128" t="s">
        <v>16</v>
      </c>
      <c r="E255" s="162" t="s">
        <v>930</v>
      </c>
      <c r="F255" s="132">
        <v>1050</v>
      </c>
      <c r="G255" s="128" t="s">
        <v>70</v>
      </c>
      <c r="H255" s="128" t="s">
        <v>71</v>
      </c>
      <c r="J255" s="132">
        <v>5111</v>
      </c>
      <c r="K255" s="128" t="s">
        <v>72</v>
      </c>
      <c r="L255" s="147" t="s">
        <v>73</v>
      </c>
      <c r="M255" s="147" t="s">
        <v>22</v>
      </c>
      <c r="N255" s="132">
        <v>55345</v>
      </c>
      <c r="P255" s="126"/>
      <c r="T255" s="136"/>
      <c r="U255" s="136"/>
      <c r="V255" s="136"/>
      <c r="AF255" s="134"/>
    </row>
    <row r="256" spans="1:53" x14ac:dyDescent="0.3">
      <c r="A256" s="129" t="s">
        <v>931</v>
      </c>
      <c r="B256" s="128" t="s">
        <v>626</v>
      </c>
      <c r="D256" s="128" t="s">
        <v>16</v>
      </c>
      <c r="E256" s="131" t="s">
        <v>932</v>
      </c>
      <c r="F256" s="132">
        <v>1027</v>
      </c>
      <c r="G256" s="128" t="s">
        <v>933</v>
      </c>
      <c r="H256" s="128" t="s">
        <v>417</v>
      </c>
      <c r="J256" s="132">
        <v>5250</v>
      </c>
      <c r="K256" s="128" t="s">
        <v>418</v>
      </c>
      <c r="L256" s="128" t="s">
        <v>37</v>
      </c>
      <c r="M256" s="128" t="s">
        <v>22</v>
      </c>
      <c r="N256" s="132">
        <v>55118</v>
      </c>
      <c r="P256" s="126"/>
      <c r="T256" s="136"/>
      <c r="U256" s="136"/>
      <c r="V256" s="136"/>
      <c r="AF256" s="134"/>
    </row>
    <row r="257" spans="1:36" x14ac:dyDescent="0.3">
      <c r="A257" s="129" t="s">
        <v>2125</v>
      </c>
      <c r="B257" s="128" t="s">
        <v>1792</v>
      </c>
      <c r="C257" s="130" t="s">
        <v>32</v>
      </c>
      <c r="D257" s="128" t="s">
        <v>16</v>
      </c>
      <c r="E257" s="131" t="s">
        <v>2126</v>
      </c>
      <c r="F257" s="132">
        <v>6659</v>
      </c>
      <c r="G257" s="137" t="s">
        <v>676</v>
      </c>
      <c r="H257" s="128" t="s">
        <v>98</v>
      </c>
      <c r="I257" s="128" t="s">
        <v>1035</v>
      </c>
      <c r="J257" s="132">
        <v>5352</v>
      </c>
      <c r="K257" s="128" t="s">
        <v>99</v>
      </c>
      <c r="L257" s="128" t="s">
        <v>2127</v>
      </c>
      <c r="M257" s="128" t="s">
        <v>22</v>
      </c>
      <c r="N257" s="132">
        <v>55426</v>
      </c>
      <c r="P257" s="126"/>
    </row>
    <row r="258" spans="1:36" s="147" customFormat="1" x14ac:dyDescent="0.3">
      <c r="A258" s="129" t="s">
        <v>935</v>
      </c>
      <c r="B258" s="128" t="s">
        <v>936</v>
      </c>
      <c r="C258" s="130" t="s">
        <v>32</v>
      </c>
      <c r="D258" s="128" t="s">
        <v>16</v>
      </c>
      <c r="E258" s="131" t="s">
        <v>937</v>
      </c>
      <c r="F258" s="132">
        <v>8249</v>
      </c>
      <c r="G258" s="128" t="s">
        <v>243</v>
      </c>
      <c r="H258" s="128" t="s">
        <v>71</v>
      </c>
      <c r="I258" s="128" t="s">
        <v>338</v>
      </c>
      <c r="J258" s="132">
        <v>5082</v>
      </c>
      <c r="K258" s="128" t="s">
        <v>72</v>
      </c>
      <c r="L258" s="128" t="s">
        <v>73</v>
      </c>
      <c r="M258" s="128" t="s">
        <v>22</v>
      </c>
      <c r="N258" s="132">
        <v>55435</v>
      </c>
      <c r="O258" s="126"/>
      <c r="P258" s="126"/>
      <c r="Q258" s="126"/>
      <c r="R258" s="128"/>
      <c r="S258" s="136"/>
      <c r="T258" s="136"/>
      <c r="U258" s="133"/>
      <c r="V258" s="136"/>
      <c r="W258" s="132"/>
      <c r="X258" s="132"/>
      <c r="Y258" s="132"/>
      <c r="Z258" s="132"/>
      <c r="AA258" s="132"/>
      <c r="AB258" s="133"/>
      <c r="AC258" s="132"/>
      <c r="AD258" s="132"/>
      <c r="AE258" s="132"/>
      <c r="AF258" s="134"/>
      <c r="AG258" s="128"/>
      <c r="AH258" s="128"/>
      <c r="AI258" s="128"/>
      <c r="AJ258" s="128"/>
    </row>
    <row r="259" spans="1:36" x14ac:dyDescent="0.3">
      <c r="A259" s="129" t="s">
        <v>938</v>
      </c>
      <c r="B259" s="128" t="s">
        <v>939</v>
      </c>
      <c r="D259" s="128" t="s">
        <v>16</v>
      </c>
      <c r="E259" s="131" t="s">
        <v>1949</v>
      </c>
      <c r="F259" s="132">
        <v>597</v>
      </c>
      <c r="G259" s="128" t="s">
        <v>116</v>
      </c>
      <c r="H259" s="128" t="s">
        <v>117</v>
      </c>
      <c r="J259" s="132">
        <v>5206</v>
      </c>
      <c r="K259" s="128" t="s">
        <v>118</v>
      </c>
      <c r="L259" s="128" t="s">
        <v>119</v>
      </c>
      <c r="M259" s="128" t="s">
        <v>22</v>
      </c>
      <c r="N259" s="132">
        <v>55430</v>
      </c>
      <c r="P259" s="126"/>
      <c r="S259" s="136"/>
      <c r="T259" s="136"/>
      <c r="U259" s="136"/>
      <c r="AF259" s="134"/>
    </row>
    <row r="260" spans="1:36" x14ac:dyDescent="0.3">
      <c r="A260" s="129" t="s">
        <v>940</v>
      </c>
      <c r="B260" s="128" t="s">
        <v>941</v>
      </c>
      <c r="D260" s="128" t="s">
        <v>25</v>
      </c>
      <c r="E260" s="131" t="s">
        <v>942</v>
      </c>
      <c r="F260" s="132">
        <v>789</v>
      </c>
      <c r="G260" s="128" t="s">
        <v>943</v>
      </c>
      <c r="H260" s="128" t="s">
        <v>469</v>
      </c>
      <c r="J260" s="132">
        <v>5255</v>
      </c>
      <c r="K260" s="128" t="s">
        <v>470</v>
      </c>
      <c r="L260" s="128" t="s">
        <v>325</v>
      </c>
      <c r="M260" s="128" t="s">
        <v>22</v>
      </c>
      <c r="N260" s="132">
        <v>55637</v>
      </c>
      <c r="P260" s="126"/>
      <c r="S260" s="136"/>
      <c r="U260" s="136"/>
      <c r="V260" s="136"/>
      <c r="AF260" s="134"/>
    </row>
    <row r="261" spans="1:36" x14ac:dyDescent="0.3">
      <c r="A261" s="129" t="s">
        <v>944</v>
      </c>
      <c r="B261" s="128" t="s">
        <v>945</v>
      </c>
      <c r="D261" s="128" t="s">
        <v>16</v>
      </c>
      <c r="E261" s="131" t="s">
        <v>946</v>
      </c>
      <c r="F261" s="132">
        <v>666</v>
      </c>
      <c r="G261" s="128" t="s">
        <v>947</v>
      </c>
      <c r="H261" s="128" t="s">
        <v>98</v>
      </c>
      <c r="J261" s="132">
        <v>5652</v>
      </c>
      <c r="K261" s="153" t="s">
        <v>99</v>
      </c>
      <c r="L261" s="147" t="s">
        <v>100</v>
      </c>
      <c r="M261" s="147" t="s">
        <v>22</v>
      </c>
      <c r="N261" s="147">
        <v>55426</v>
      </c>
      <c r="P261" s="126"/>
      <c r="S261" s="136"/>
      <c r="T261" s="136"/>
      <c r="U261" s="136"/>
      <c r="V261" s="136"/>
      <c r="AF261" s="134"/>
    </row>
    <row r="262" spans="1:36" x14ac:dyDescent="0.3">
      <c r="A262" s="129" t="s">
        <v>948</v>
      </c>
      <c r="B262" s="128" t="s">
        <v>949</v>
      </c>
      <c r="D262" s="128" t="s">
        <v>16</v>
      </c>
      <c r="E262" s="131" t="s">
        <v>950</v>
      </c>
      <c r="F262" s="132">
        <v>817</v>
      </c>
      <c r="G262" s="128" t="s">
        <v>951</v>
      </c>
      <c r="H262" s="128" t="s">
        <v>98</v>
      </c>
      <c r="J262" s="132">
        <v>5352</v>
      </c>
      <c r="K262" s="153" t="s">
        <v>99</v>
      </c>
      <c r="L262" s="147" t="s">
        <v>100</v>
      </c>
      <c r="M262" s="147" t="s">
        <v>22</v>
      </c>
      <c r="N262" s="147">
        <v>55426</v>
      </c>
      <c r="P262" s="126"/>
      <c r="S262" s="136"/>
      <c r="T262" s="136"/>
      <c r="U262" s="136"/>
      <c r="V262" s="136"/>
      <c r="AF262" s="134"/>
    </row>
    <row r="263" spans="1:36" x14ac:dyDescent="0.3">
      <c r="A263" s="129" t="s">
        <v>952</v>
      </c>
      <c r="B263" s="128" t="s">
        <v>591</v>
      </c>
      <c r="D263" s="128" t="s">
        <v>16</v>
      </c>
      <c r="E263" s="131" t="s">
        <v>953</v>
      </c>
      <c r="F263" s="132">
        <v>166</v>
      </c>
      <c r="G263" s="128" t="s">
        <v>954</v>
      </c>
      <c r="H263" s="128" t="s">
        <v>42</v>
      </c>
      <c r="J263" s="132">
        <v>5118</v>
      </c>
      <c r="K263" s="128" t="s">
        <v>43</v>
      </c>
      <c r="L263" s="128" t="s">
        <v>44</v>
      </c>
      <c r="M263" s="128" t="s">
        <v>45</v>
      </c>
      <c r="N263" s="132">
        <v>35216</v>
      </c>
    </row>
  </sheetData>
  <sortState xmlns:xlrd2="http://schemas.microsoft.com/office/spreadsheetml/2017/richdata2" ref="A3:O263">
    <sortCondition ref="A1:A263"/>
  </sortState>
  <dataConsolidate/>
  <conditionalFormatting sqref="AB5:AB72 AB74:AB117">
    <cfRule type="cellIs" dxfId="214" priority="44" operator="lessThan">
      <formula>#REF!</formula>
    </cfRule>
  </conditionalFormatting>
  <conditionalFormatting sqref="AB118">
    <cfRule type="cellIs" dxfId="213" priority="40" operator="lessThan">
      <formula>#REF!</formula>
    </cfRule>
  </conditionalFormatting>
  <conditionalFormatting sqref="AB141">
    <cfRule type="cellIs" dxfId="212" priority="35" operator="lessThan">
      <formula>#REF!</formula>
    </cfRule>
  </conditionalFormatting>
  <conditionalFormatting sqref="AB155:AB156">
    <cfRule type="cellIs" dxfId="211" priority="33" operator="lessThan">
      <formula>#REF!</formula>
    </cfRule>
  </conditionalFormatting>
  <conditionalFormatting sqref="AB73">
    <cfRule type="cellIs" dxfId="210" priority="32" operator="lessThan">
      <formula>#REF!</formula>
    </cfRule>
  </conditionalFormatting>
  <conditionalFormatting sqref="AB161">
    <cfRule type="cellIs" dxfId="209" priority="31" operator="lessThan">
      <formula>#REF!</formula>
    </cfRule>
  </conditionalFormatting>
  <conditionalFormatting sqref="AB162">
    <cfRule type="cellIs" dxfId="208" priority="30" operator="lessThan">
      <formula>#REF!</formula>
    </cfRule>
  </conditionalFormatting>
  <conditionalFormatting sqref="AB164">
    <cfRule type="cellIs" dxfId="207" priority="29" operator="lessThan">
      <formula>#REF!</formula>
    </cfRule>
  </conditionalFormatting>
  <conditionalFormatting sqref="AB170">
    <cfRule type="cellIs" dxfId="206" priority="28" operator="lessThan">
      <formula>#REF!</formula>
    </cfRule>
  </conditionalFormatting>
  <conditionalFormatting sqref="AB173:AB174">
    <cfRule type="cellIs" dxfId="205" priority="27" operator="lessThan">
      <formula>#REF!</formula>
    </cfRule>
  </conditionalFormatting>
  <conditionalFormatting sqref="AB176">
    <cfRule type="cellIs" dxfId="204" priority="26" operator="lessThan">
      <formula>#REF!</formula>
    </cfRule>
  </conditionalFormatting>
  <conditionalFormatting sqref="AB183">
    <cfRule type="cellIs" dxfId="203" priority="19" operator="lessThan">
      <formula>#REF!</formula>
    </cfRule>
  </conditionalFormatting>
  <conditionalFormatting sqref="AB192">
    <cfRule type="cellIs" dxfId="202" priority="15" operator="lessThan">
      <formula>#REF!</formula>
    </cfRule>
  </conditionalFormatting>
  <conditionalFormatting sqref="AB203">
    <cfRule type="cellIs" dxfId="201" priority="12" operator="lessThan">
      <formula>#REF!</formula>
    </cfRule>
  </conditionalFormatting>
  <conditionalFormatting sqref="AB207">
    <cfRule type="cellIs" dxfId="200" priority="11" operator="lessThan">
      <formula>#REF!</formula>
    </cfRule>
  </conditionalFormatting>
  <conditionalFormatting sqref="AB209">
    <cfRule type="cellIs" dxfId="199" priority="10" operator="lessThan">
      <formula>#REF!</formula>
    </cfRule>
  </conditionalFormatting>
  <conditionalFormatting sqref="AB217:AB218">
    <cfRule type="cellIs" dxfId="198" priority="8" operator="lessThan">
      <formula>$AE$3</formula>
    </cfRule>
  </conditionalFormatting>
  <conditionalFormatting sqref="AB219">
    <cfRule type="cellIs" dxfId="197" priority="7" operator="lessThan">
      <formula>$AE$3</formula>
    </cfRule>
  </conditionalFormatting>
  <conditionalFormatting sqref="AB220">
    <cfRule type="cellIs" dxfId="196" priority="6" operator="lessThan">
      <formula>$AE$3</formula>
    </cfRule>
  </conditionalFormatting>
  <conditionalFormatting sqref="AB235">
    <cfRule type="cellIs" dxfId="195" priority="4" operator="lessThan">
      <formula>$AE$3</formula>
    </cfRule>
  </conditionalFormatting>
  <conditionalFormatting sqref="AB239">
    <cfRule type="cellIs" dxfId="194" priority="3" operator="lessThan">
      <formula>#REF!</formula>
    </cfRule>
  </conditionalFormatting>
  <conditionalFormatting sqref="AB253">
    <cfRule type="cellIs" dxfId="193" priority="2" operator="lessThan">
      <formula>#REF!</formula>
    </cfRule>
  </conditionalFormatting>
  <hyperlinks>
    <hyperlink ref="E7" r:id="rId1" xr:uid="{00000000-0004-0000-0000-000002000000}"/>
    <hyperlink ref="E193" r:id="rId2" xr:uid="{00000000-0004-0000-0000-000003000000}"/>
    <hyperlink ref="E46" r:id="rId3" xr:uid="{00000000-0004-0000-0000-000005000000}"/>
    <hyperlink ref="E92" r:id="rId4" xr:uid="{00000000-0004-0000-0000-000007000000}"/>
    <hyperlink ref="E259" r:id="rId5" xr:uid="{00000000-0004-0000-0000-000008000000}"/>
    <hyperlink ref="E251" r:id="rId6" xr:uid="{00000000-0004-0000-0000-000009000000}"/>
    <hyperlink ref="E147" r:id="rId7" xr:uid="{00000000-0004-0000-0000-00000A000000}"/>
    <hyperlink ref="E203" r:id="rId8" xr:uid="{00000000-0004-0000-0000-00000C000000}"/>
    <hyperlink ref="E64" r:id="rId9" xr:uid="{00000000-0004-0000-0000-00000D000000}"/>
    <hyperlink ref="E232" r:id="rId10" xr:uid="{00000000-0004-0000-0000-00000F000000}"/>
    <hyperlink ref="E107" r:id="rId11" xr:uid="{00000000-0004-0000-0000-000014000000}"/>
    <hyperlink ref="E52" r:id="rId12" xr:uid="{00000000-0004-0000-0000-000016000000}"/>
    <hyperlink ref="E231" r:id="rId13" xr:uid="{00000000-0004-0000-0000-000019000000}"/>
    <hyperlink ref="E188" r:id="rId14" xr:uid="{00000000-0004-0000-0000-00001A000000}"/>
    <hyperlink ref="E19" r:id="rId15" xr:uid="{00000000-0004-0000-0000-00001B000000}"/>
    <hyperlink ref="E97" r:id="rId16" xr:uid="{00000000-0004-0000-0000-00001E000000}"/>
    <hyperlink ref="E124" r:id="rId17" xr:uid="{00000000-0004-0000-0000-000020000000}"/>
    <hyperlink ref="E154" r:id="rId18" xr:uid="{00000000-0004-0000-0000-000021000000}"/>
    <hyperlink ref="E212" r:id="rId19" xr:uid="{00000000-0004-0000-0000-000023000000}"/>
    <hyperlink ref="E117" r:id="rId20" xr:uid="{00000000-0004-0000-0000-000024000000}"/>
    <hyperlink ref="E157" r:id="rId21" xr:uid="{00000000-0004-0000-0000-000026000000}"/>
    <hyperlink ref="E150" r:id="rId22" xr:uid="{00000000-0004-0000-0000-000027000000}"/>
    <hyperlink ref="E135" r:id="rId23" xr:uid="{00000000-0004-0000-0000-000028000000}"/>
    <hyperlink ref="E38" r:id="rId24" xr:uid="{00000000-0004-0000-0000-000029000000}"/>
    <hyperlink ref="E229" r:id="rId25" xr:uid="{00000000-0004-0000-0000-00002A000000}"/>
    <hyperlink ref="E171" r:id="rId26" xr:uid="{00000000-0004-0000-0000-00002B000000}"/>
    <hyperlink ref="E206" r:id="rId27" xr:uid="{00000000-0004-0000-0000-00002C000000}"/>
    <hyperlink ref="E136" r:id="rId28" xr:uid="{00000000-0004-0000-0000-00002E000000}"/>
    <hyperlink ref="E104" r:id="rId29" xr:uid="{00000000-0004-0000-0000-000030000000}"/>
    <hyperlink ref="E184" r:id="rId30" xr:uid="{00000000-0004-0000-0000-000031000000}"/>
    <hyperlink ref="E219" r:id="rId31" xr:uid="{00000000-0004-0000-0000-000032000000}"/>
    <hyperlink ref="E240" r:id="rId32" xr:uid="{00000000-0004-0000-0000-000033000000}"/>
    <hyperlink ref="E95" r:id="rId33" xr:uid="{00000000-0004-0000-0000-000034000000}"/>
    <hyperlink ref="E81" r:id="rId34" xr:uid="{00000000-0004-0000-0000-000035000000}"/>
    <hyperlink ref="E248" r:id="rId35" xr:uid="{00000000-0004-0000-0000-000036000000}"/>
    <hyperlink ref="E233" r:id="rId36" xr:uid="{00000000-0004-0000-0000-000037000000}"/>
    <hyperlink ref="E263" r:id="rId37" xr:uid="{00000000-0004-0000-0000-000038000000}"/>
    <hyperlink ref="E210" r:id="rId38" xr:uid="{00000000-0004-0000-0000-000039000000}"/>
    <hyperlink ref="E37" r:id="rId39" xr:uid="{00000000-0004-0000-0000-00003A000000}"/>
    <hyperlink ref="E133" r:id="rId40" xr:uid="{00000000-0004-0000-0000-00003C000000}"/>
    <hyperlink ref="E252" r:id="rId41" xr:uid="{00000000-0004-0000-0000-00003D000000}"/>
    <hyperlink ref="E89" r:id="rId42" xr:uid="{00000000-0004-0000-0000-00003E000000}"/>
    <hyperlink ref="E101" r:id="rId43" xr:uid="{00000000-0004-0000-0000-00003F000000}"/>
    <hyperlink ref="E144" r:id="rId44" xr:uid="{00000000-0004-0000-0000-000040000000}"/>
    <hyperlink ref="E129" r:id="rId45" xr:uid="{00000000-0004-0000-0000-000041000000}"/>
    <hyperlink ref="E165" r:id="rId46" xr:uid="{00000000-0004-0000-0000-000043000000}"/>
    <hyperlink ref="E161" r:id="rId47" xr:uid="{00000000-0004-0000-0000-000044000000}"/>
    <hyperlink ref="E57" r:id="rId48" xr:uid="{00000000-0004-0000-0000-000045000000}"/>
    <hyperlink ref="E160" r:id="rId49" xr:uid="{00000000-0004-0000-0000-000048000000}"/>
    <hyperlink ref="E254" r:id="rId50" xr:uid="{00000000-0004-0000-0000-000049000000}"/>
    <hyperlink ref="E3" r:id="rId51" xr:uid="{00000000-0004-0000-0000-00004A000000}"/>
    <hyperlink ref="E24" r:id="rId52" xr:uid="{00000000-0004-0000-0000-00004B000000}"/>
    <hyperlink ref="E230" r:id="rId53" xr:uid="{00000000-0004-0000-0000-00004C000000}"/>
    <hyperlink ref="E26" r:id="rId54" xr:uid="{00000000-0004-0000-0000-00004D000000}"/>
    <hyperlink ref="E138" r:id="rId55" xr:uid="{00000000-0004-0000-0000-000050000000}"/>
    <hyperlink ref="E151" r:id="rId56" xr:uid="{00000000-0004-0000-0000-000051000000}"/>
    <hyperlink ref="E247" r:id="rId57" xr:uid="{00000000-0004-0000-0000-000052000000}"/>
    <hyperlink ref="E155" r:id="rId58" xr:uid="{00000000-0004-0000-0000-000054000000}"/>
    <hyperlink ref="E158" r:id="rId59" xr:uid="{00000000-0004-0000-0000-000056000000}"/>
    <hyperlink ref="E211" r:id="rId60" xr:uid="{00000000-0004-0000-0000-00005A000000}"/>
    <hyperlink ref="E85" r:id="rId61" xr:uid="{00000000-0004-0000-0000-00005C000000}"/>
    <hyperlink ref="E122" r:id="rId62" xr:uid="{00000000-0004-0000-0000-00005F000000}"/>
    <hyperlink ref="E239" r:id="rId63" xr:uid="{00000000-0004-0000-0000-000060000000}"/>
    <hyperlink ref="E201" r:id="rId64" xr:uid="{00000000-0004-0000-0000-000061000000}"/>
    <hyperlink ref="E71" r:id="rId65" xr:uid="{00000000-0004-0000-0000-000062000000}"/>
    <hyperlink ref="E36" r:id="rId66" xr:uid="{00000000-0004-0000-0000-000063000000}"/>
    <hyperlink ref="E13" r:id="rId67" xr:uid="{00000000-0004-0000-0000-000064000000}"/>
    <hyperlink ref="E10" r:id="rId68" xr:uid="{00000000-0004-0000-0000-000065000000}"/>
    <hyperlink ref="E30" r:id="rId69" xr:uid="{00000000-0004-0000-0000-000066000000}"/>
    <hyperlink ref="E148" r:id="rId70" xr:uid="{00000000-0004-0000-0000-000067000000}"/>
    <hyperlink ref="E18" r:id="rId71" xr:uid="{00000000-0004-0000-0000-000068000000}"/>
    <hyperlink ref="E105" r:id="rId72" xr:uid="{00000000-0004-0000-0000-000069000000}"/>
    <hyperlink ref="E80" r:id="rId73" xr:uid="{00000000-0004-0000-0000-00006C000000}"/>
    <hyperlink ref="E98" r:id="rId74" xr:uid="{00000000-0004-0000-0000-00006D000000}"/>
    <hyperlink ref="E67" r:id="rId75" xr:uid="{00000000-0004-0000-0000-00006E000000}"/>
    <hyperlink ref="E83" r:id="rId76" xr:uid="{00000000-0004-0000-0000-000071000000}"/>
    <hyperlink ref="E115" r:id="rId77" xr:uid="{00000000-0004-0000-0000-000072000000}"/>
    <hyperlink ref="E127" r:id="rId78" xr:uid="{00000000-0004-0000-0000-000073000000}"/>
    <hyperlink ref="E162" r:id="rId79" xr:uid="{00000000-0004-0000-0000-000074000000}"/>
    <hyperlink ref="E73" r:id="rId80" xr:uid="{00000000-0004-0000-0000-000076000000}"/>
    <hyperlink ref="E164" r:id="rId81" xr:uid="{00000000-0004-0000-0000-000079000000}"/>
    <hyperlink ref="E177" r:id="rId82" xr:uid="{00000000-0004-0000-0000-00007A000000}"/>
    <hyperlink ref="E244" r:id="rId83" xr:uid="{00000000-0004-0000-0000-00007B000000}"/>
    <hyperlink ref="E88" r:id="rId84" xr:uid="{00000000-0004-0000-0000-00007D000000}"/>
    <hyperlink ref="E139" r:id="rId85" xr:uid="{00000000-0004-0000-0000-00007E000000}"/>
    <hyperlink ref="E21" r:id="rId86" xr:uid="{00000000-0004-0000-0000-00007F000000}"/>
    <hyperlink ref="E48" r:id="rId87" xr:uid="{00000000-0004-0000-0000-000082000000}"/>
    <hyperlink ref="E260" r:id="rId88" xr:uid="{00000000-0004-0000-0000-000083000000}"/>
    <hyperlink ref="E33" r:id="rId89" xr:uid="{00000000-0004-0000-0000-000084000000}"/>
    <hyperlink ref="E224" r:id="rId90" xr:uid="{00000000-0004-0000-0000-000085000000}"/>
    <hyperlink ref="E6" r:id="rId91" xr:uid="{00000000-0004-0000-0000-000086000000}"/>
    <hyperlink ref="E86" r:id="rId92" xr:uid="{00000000-0004-0000-0000-000087000000}"/>
    <hyperlink ref="E236" r:id="rId93" xr:uid="{00000000-0004-0000-0000-000088000000}"/>
    <hyperlink ref="E11" r:id="rId94" xr:uid="{00000000-0004-0000-0000-00008A000000}"/>
    <hyperlink ref="E102" r:id="rId95" xr:uid="{00000000-0004-0000-0000-00008B000000}"/>
    <hyperlink ref="E242" r:id="rId96" xr:uid="{00000000-0004-0000-0000-00008C000000}"/>
    <hyperlink ref="E191" r:id="rId97" xr:uid="{00000000-0004-0000-0000-00008D000000}"/>
    <hyperlink ref="E28" r:id="rId98" xr:uid="{00000000-0004-0000-0000-00008E000000}"/>
    <hyperlink ref="E243" r:id="rId99" xr:uid="{00000000-0004-0000-0000-00008F000000}"/>
    <hyperlink ref="E190" r:id="rId100" xr:uid="{00000000-0004-0000-0000-000092000000}"/>
    <hyperlink ref="E180" r:id="rId101" xr:uid="{00000000-0004-0000-0000-000093000000}"/>
    <hyperlink ref="E8" r:id="rId102" xr:uid="{00000000-0004-0000-0000-000094000000}"/>
    <hyperlink ref="E106" r:id="rId103" xr:uid="{00000000-0004-0000-0000-000095000000}"/>
    <hyperlink ref="E116" r:id="rId104" xr:uid="{00000000-0004-0000-0000-000096000000}"/>
    <hyperlink ref="E142" r:id="rId105" display="mailto:lori@magoffinconsulting.com" xr:uid="{00000000-0004-0000-0000-000097000000}"/>
    <hyperlink ref="E110" r:id="rId106" display="mailto:vjohnson@vocrest.com" xr:uid="{00000000-0004-0000-0000-000099000000}"/>
    <hyperlink ref="E222" r:id="rId107" xr:uid="{00000000-0004-0000-0000-00009A000000}"/>
    <hyperlink ref="E42" r:id="rId108" xr:uid="{00000000-0004-0000-0000-00009B000000}"/>
    <hyperlink ref="E9" r:id="rId109" xr:uid="{00000000-0004-0000-0000-00009C000000}"/>
    <hyperlink ref="E84" r:id="rId110" xr:uid="{00000000-0004-0000-0000-00009F000000}"/>
    <hyperlink ref="E213" r:id="rId111" xr:uid="{00000000-0004-0000-0000-0000A1000000}"/>
    <hyperlink ref="E256" r:id="rId112" xr:uid="{00000000-0004-0000-0000-0000A2000000}"/>
    <hyperlink ref="E195" r:id="rId113" xr:uid="{00000000-0004-0000-0000-0000A3000000}"/>
    <hyperlink ref="E100" r:id="rId114" xr:uid="{00000000-0004-0000-0000-0000A4000000}"/>
    <hyperlink ref="E75" r:id="rId115" xr:uid="{00000000-0004-0000-0000-0000A5000000}"/>
    <hyperlink ref="E226" r:id="rId116" xr:uid="{00000000-0004-0000-0000-0000A7000000}"/>
    <hyperlink ref="E167" r:id="rId117" xr:uid="{00000000-0004-0000-0000-0000A8000000}"/>
    <hyperlink ref="E55" r:id="rId118" xr:uid="{00000000-0004-0000-0000-0000A9000000}"/>
    <hyperlink ref="E82" r:id="rId119" xr:uid="{00000000-0004-0000-0000-0000AB000000}"/>
    <hyperlink ref="E31" r:id="rId120" xr:uid="{00000000-0004-0000-0000-0000AC000000}"/>
    <hyperlink ref="E41" r:id="rId121" xr:uid="{00000000-0004-0000-0000-0000AD000000}"/>
    <hyperlink ref="E241" r:id="rId122" xr:uid="{00000000-0004-0000-0000-0000AE000000}"/>
    <hyperlink ref="E185" r:id="rId123" xr:uid="{00000000-0004-0000-0000-0000AF000000}"/>
    <hyperlink ref="E221" r:id="rId124" xr:uid="{00000000-0004-0000-0000-0000B0000000}"/>
    <hyperlink ref="E112" r:id="rId125" xr:uid="{00000000-0004-0000-0000-0000B1000000}"/>
    <hyperlink ref="E58" r:id="rId126" display="mailto:gayle@twincitiesrehab.com" xr:uid="{00000000-0004-0000-0000-0000B3000000}"/>
    <hyperlink ref="E65" r:id="rId127" xr:uid="{00000000-0004-0000-0000-0000B4000000}"/>
    <hyperlink ref="E194" r:id="rId128" display="mailto:srippberger@stubbe.com" xr:uid="{00000000-0004-0000-0000-0000B7000000}"/>
    <hyperlink ref="E250" r:id="rId129" xr:uid="{00000000-0004-0000-0000-0000B8000000}"/>
    <hyperlink ref="E208" r:id="rId130" xr:uid="{00000000-0004-0000-0000-0000B9000000}"/>
    <hyperlink ref="E22" r:id="rId131" display="mailto:dbourgeois@stubbe.com" xr:uid="{00000000-0004-0000-0000-0000BA000000}"/>
    <hyperlink ref="E255" r:id="rId132" display="mailto:lwagendorf@stubbe.com" xr:uid="{00000000-0004-0000-0000-0000BB000000}"/>
    <hyperlink ref="E59" r:id="rId133" xr:uid="{00000000-0004-0000-0000-0000BE000000}"/>
    <hyperlink ref="E74" r:id="rId134" xr:uid="{00000000-0004-0000-0000-0000C0000000}"/>
    <hyperlink ref="E103" r:id="rId135" xr:uid="{00000000-0004-0000-0000-0000C2000000}"/>
    <hyperlink ref="E181" r:id="rId136" xr:uid="{00000000-0004-0000-0000-0000C4000000}"/>
    <hyperlink ref="E94" r:id="rId137" xr:uid="{00000000-0004-0000-0000-0000C6000000}"/>
    <hyperlink ref="E174" r:id="rId138" xr:uid="{00000000-0004-0000-0000-0000C7000000}"/>
    <hyperlink ref="E245" r:id="rId139" xr:uid="{00000000-0004-0000-0000-0000CB000000}"/>
    <hyperlink ref="E220" r:id="rId140" xr:uid="{00000000-0004-0000-0000-0000CC000000}"/>
    <hyperlink ref="E87" r:id="rId141" xr:uid="{00000000-0004-0000-0000-0000CF000000}"/>
    <hyperlink ref="E109" r:id="rId142" xr:uid="{00000000-0004-0000-0000-0000D1000000}"/>
    <hyperlink ref="E121" r:id="rId143" xr:uid="{00000000-0004-0000-0000-0000D4000000}"/>
    <hyperlink ref="E143" r:id="rId144" xr:uid="{00000000-0004-0000-0000-0000D5000000}"/>
    <hyperlink ref="E199" r:id="rId145" xr:uid="{00000000-0004-0000-0000-0000D7000000}"/>
    <hyperlink ref="E214" r:id="rId146" xr:uid="{00000000-0004-0000-0000-0000DB000000}"/>
    <hyperlink ref="E223" r:id="rId147" xr:uid="{00000000-0004-0000-0000-0000DC000000}"/>
    <hyperlink ref="E132" r:id="rId148" xr:uid="{00000000-0004-0000-0000-0000DE000000}"/>
    <hyperlink ref="E93" r:id="rId149" xr:uid="{00000000-0004-0000-0000-0000DF000000}"/>
    <hyperlink ref="E227" r:id="rId150" xr:uid="{00000000-0004-0000-0000-0000E3000000}"/>
    <hyperlink ref="E173" r:id="rId151" xr:uid="{00000000-0004-0000-0000-0000E4000000}"/>
    <hyperlink ref="E12" r:id="rId152" xr:uid="{00000000-0004-0000-0000-0000E6000000}"/>
    <hyperlink ref="E118" r:id="rId153" xr:uid="{00000000-0004-0000-0000-0000EA000000}"/>
    <hyperlink ref="E27" r:id="rId154" xr:uid="{00000000-0004-0000-0000-0000ED000000}"/>
    <hyperlink ref="E119" r:id="rId155" xr:uid="{00000000-0004-0000-0000-0000F0000000}"/>
    <hyperlink ref="E261" r:id="rId156" xr:uid="{00000000-0004-0000-0000-0000F1000000}"/>
    <hyperlink ref="E17" r:id="rId157" xr:uid="{00000000-0004-0000-0000-0000F2000000}"/>
    <hyperlink ref="E145" r:id="rId158" xr:uid="{00000000-0004-0000-0000-0000F4000000}"/>
    <hyperlink ref="E96" r:id="rId159" display="mailto:shaskin@stubbe.com" xr:uid="{F4228B4F-EEA5-4705-99E1-8EB0B61F401D}"/>
    <hyperlink ref="E204" r:id="rId160" xr:uid="{7C489F5A-6F91-40BE-B8CD-517385BFDC39}"/>
    <hyperlink ref="E183" r:id="rId161" xr:uid="{11EE2BD1-A878-421C-9F23-5AF5D5B334B1}"/>
    <hyperlink ref="E237" r:id="rId162" xr:uid="{D6E0B8E0-C060-42F6-9AFC-B4A5D16F50B4}"/>
    <hyperlink ref="E60" r:id="rId163" xr:uid="{6828F333-0EFA-4B05-A95A-7A6242D04B1E}"/>
    <hyperlink ref="E29" r:id="rId164" xr:uid="{7221CAFF-BE26-47D0-A702-CB89C612CF29}"/>
    <hyperlink ref="E43" r:id="rId165" xr:uid="{FDD4364B-D464-4DD1-A130-8BA231AC8D3C}"/>
    <hyperlink ref="E246" r:id="rId166" xr:uid="{E92AB9D7-D6C8-452D-888B-3E6A6C0331C7}"/>
    <hyperlink ref="E176" r:id="rId167" xr:uid="{88D9E9A0-35AD-4F13-B954-6503A56AD656}"/>
    <hyperlink ref="E137" r:id="rId168" xr:uid="{F792BAD6-FD5C-48A9-AF19-DF54AB8DBF69}"/>
    <hyperlink ref="E77" r:id="rId169" xr:uid="{F3ADC82F-9951-47FC-A9EE-B084C5190058}"/>
    <hyperlink ref="E159" r:id="rId170" xr:uid="{A9C7B969-2A71-4D10-8194-945C16D8BF0C}"/>
    <hyperlink ref="E40" r:id="rId171" xr:uid="{A3110308-C286-4930-9033-68BDA759BB3F}"/>
    <hyperlink ref="E114" r:id="rId172" xr:uid="{918C9B11-2FCE-49E3-BD43-BA93F912AC80}"/>
    <hyperlink ref="E216" r:id="rId173" xr:uid="{F5225B96-7D94-4ED0-BE5F-637F44BEE882}"/>
    <hyperlink ref="E153" r:id="rId174" xr:uid="{1AF2C70D-C85C-4BFE-8BF2-078CBAFE572A}"/>
    <hyperlink ref="E238" r:id="rId175" xr:uid="{0B75C048-0C96-49AE-9BE1-FF61E20C1F2B}"/>
    <hyperlink ref="E78" r:id="rId176" xr:uid="{3C4AE41E-E6EB-40C8-8101-BF881F47DC40}"/>
    <hyperlink ref="E205" r:id="rId177" xr:uid="{04856072-38F6-4547-B1F2-2508C4DEFBE5}"/>
    <hyperlink ref="E249" r:id="rId178" xr:uid="{D4DD630C-463F-491E-9FB6-FD41D9B47D07}"/>
    <hyperlink ref="E262" r:id="rId179" xr:uid="{DCAD1EB0-6F4F-4495-BFB4-045C862AA32A}"/>
    <hyperlink ref="E45" r:id="rId180" xr:uid="{0C651AB4-AAE5-4246-822F-A8F2F5286F91}"/>
    <hyperlink ref="E170" r:id="rId181" xr:uid="{424AC33D-7CF4-4B2D-A5C0-72602CD49904}"/>
    <hyperlink ref="E207" r:id="rId182" xr:uid="{3E8EB6A5-F64C-4DFD-9F29-B6AF95CE21E6}"/>
    <hyperlink ref="E149" r:id="rId183" xr:uid="{D9943D0F-570B-4369-A3A7-935FB939C3EB}"/>
    <hyperlink ref="E61" r:id="rId184" xr:uid="{CD5BA19D-7909-4F8F-A437-01C705CB00AD}"/>
    <hyperlink ref="E192" r:id="rId185" xr:uid="{521E3CD0-4642-44A8-AC8D-0F8CE729CE20}"/>
    <hyperlink ref="E50" r:id="rId186" xr:uid="{AE6D5D71-96DB-4DC7-8B1F-EEC2900F9C02}"/>
    <hyperlink ref="E113" r:id="rId187" xr:uid="{8A1C2FAB-8F5C-468D-B7D0-C5F9FFFC5D72}"/>
    <hyperlink ref="E172" r:id="rId188" xr:uid="{1E7F7ABC-14AC-47D2-8A7A-EDD107FC8492}"/>
    <hyperlink ref="E15" r:id="rId189" xr:uid="{A7541142-9A93-4D57-B10C-DA1CCDBBD24E}"/>
    <hyperlink ref="E66" r:id="rId190" xr:uid="{C30A2112-7C4A-467A-99DB-058CE2D3230E}"/>
    <hyperlink ref="E179" r:id="rId191" xr:uid="{8E8525C1-5A82-43F7-9934-2F52473683BD}"/>
    <hyperlink ref="E34" r:id="rId192" xr:uid="{5D18C475-77DB-4507-B9C7-BD92F4F5DE08}"/>
    <hyperlink ref="E178" r:id="rId193" xr:uid="{FCA01990-17B2-43D8-9AEF-8DD3D748F5A6}"/>
    <hyperlink ref="E209" r:id="rId194" xr:uid="{4D656732-05BD-4983-8D39-2120A62024BC}"/>
    <hyperlink ref="E228" r:id="rId195" xr:uid="{24201C50-CF6C-47C7-BBDA-AE589CF8C376}"/>
    <hyperlink ref="E14" r:id="rId196" xr:uid="{BF6CBD9F-4D2E-427E-8ABC-F8E456DE3425}"/>
    <hyperlink ref="E68" r:id="rId197" xr:uid="{B904EA1F-F2EF-4415-8B88-F9962AA06ECF}"/>
    <hyperlink ref="E130" r:id="rId198" xr:uid="{B9DE9457-6F11-43EA-A611-C2593D6C4E3E}"/>
    <hyperlink ref="E169" r:id="rId199" xr:uid="{241F4EB8-36FF-426B-BC78-7F356AB2EFD1}"/>
    <hyperlink ref="E187" r:id="rId200" xr:uid="{156D2092-A59A-49CF-9C2C-8174862AFE6A}"/>
    <hyperlink ref="E186" r:id="rId201" xr:uid="{D07A54BF-0D86-4BDB-BBA7-67807409F316}"/>
    <hyperlink ref="E39" r:id="rId202" xr:uid="{4C3917EB-A1AA-42D4-8408-FDEB5E701E8A}"/>
    <hyperlink ref="E2" r:id="rId203" xr:uid="{00000000-0004-0000-0000-0000B6000000}"/>
    <hyperlink ref="E126" r:id="rId204" xr:uid="{DE6324F9-20AA-442C-87C3-C0FB0229798D}"/>
    <hyperlink ref="E20" r:id="rId205" xr:uid="{96D45B4B-0746-4522-901D-D2FF73452AFE}"/>
    <hyperlink ref="E120" r:id="rId206" xr:uid="{66B6B5E0-E2D0-450C-ABCF-555BD07017E2}"/>
    <hyperlink ref="E79" r:id="rId207" xr:uid="{2AAAAF7B-49C2-41D5-9DCA-0802A7705BE5}"/>
    <hyperlink ref="E35" r:id="rId208" xr:uid="{5DC64921-46C1-420C-8E05-CB1E5FBA6E99}"/>
    <hyperlink ref="E258" r:id="rId209" xr:uid="{81466BE0-A2B2-4954-B486-2617A219E2DB}"/>
    <hyperlink ref="E146" r:id="rId210" xr:uid="{8FF95F81-C1EA-42EA-B55F-27D85F3AD71B}"/>
    <hyperlink ref="E76" r:id="rId211" xr:uid="{11E7EEE6-E1EE-4115-BB20-28DBAF2A9B48}"/>
    <hyperlink ref="E111" r:id="rId212" xr:uid="{02557349-5DEE-449B-846B-189FB83B2115}"/>
    <hyperlink ref="E182" r:id="rId213" xr:uid="{5D14CC4E-4915-4437-8F6B-804AF9F5B238}"/>
    <hyperlink ref="E16" r:id="rId214" display="mailto:abeaudry@vocrest.com" xr:uid="{D733D34B-7074-42AD-8548-CD50561229E9}"/>
    <hyperlink ref="E215" r:id="rId215" display="mailto:bevsol@charter.net" xr:uid="{760900EC-6FBA-4F6E-B1C5-FAD4F0475431}"/>
    <hyperlink ref="E166" r:id="rId216" xr:uid="{DF3649E8-9925-4881-8333-0E27659E3C35}"/>
    <hyperlink ref="E175" r:id="rId217" xr:uid="{6140E795-BCB9-4D0C-BAE3-BDBE9D3430D2}"/>
    <hyperlink ref="E196" r:id="rId218" xr:uid="{4AA4986C-F982-4E67-9402-684A6865288C}"/>
    <hyperlink ref="E253" r:id="rId219" xr:uid="{39BD22A7-4BD9-420F-BB24-27CCE2F8CB17}"/>
    <hyperlink ref="E56" r:id="rId220" xr:uid="{AE17FDF2-1EB1-49DB-A44D-3D0F443B22A3}"/>
    <hyperlink ref="E200" r:id="rId221" xr:uid="{9E9D01E9-13B4-433E-8079-B5950EA27F27}"/>
    <hyperlink ref="E235" r:id="rId222" xr:uid="{FFD431D0-52A3-4EE0-B14A-A0B940F34B26}"/>
    <hyperlink ref="E69" r:id="rId223" display="mailto:Amy.feth@omni-cm.com" xr:uid="{FF90E229-76F7-4222-91D2-24EFAEF22B59}"/>
    <hyperlink ref="E99" r:id="rId224" xr:uid="{8703A033-85B5-49EA-9439-AA9A3D347803}"/>
    <hyperlink ref="E140" r:id="rId225" xr:uid="{9355B3AB-3A0A-4B42-8898-42297835E989}"/>
    <hyperlink ref="E189" r:id="rId226" xr:uid="{4AD28DE1-C9C0-436A-89FE-9B816F607D5F}"/>
    <hyperlink ref="E168" r:id="rId227" xr:uid="{ABFAD261-70BF-4F72-A00E-D9E869790755}"/>
    <hyperlink ref="E134" r:id="rId228" xr:uid="{1237452C-A611-43F9-AFB4-3456E0A491E0}"/>
    <hyperlink ref="E217" r:id="rId229" xr:uid="{A7376644-A2EF-4D23-BCCB-D7AEC945B4B5}"/>
    <hyperlink ref="E62" r:id="rId230" xr:uid="{7BE16CF7-E706-4A86-B2EE-683BBB663852}"/>
    <hyperlink ref="E54" r:id="rId231" xr:uid="{0EC88491-CA74-48F3-82E0-71052BDDCD7E}"/>
    <hyperlink ref="E202" r:id="rId232" xr:uid="{1F2D610F-8CDA-421A-934D-D08E86B0DF24}"/>
    <hyperlink ref="E131" r:id="rId233" xr:uid="{317BB5EB-147F-4A12-913D-00FBE1C7A28D}"/>
    <hyperlink ref="E90" r:id="rId234" display="mailto:tessa.haggstrom@paradigmcorp.com" xr:uid="{3705A266-1FFD-41EA-81A4-9FC773B7A06C}"/>
    <hyperlink ref="E91" r:id="rId235" display="mailto:victoria.streeter@paradigmcorp.com" xr:uid="{D6B0824C-49CE-4FB0-8D78-A6CF52F860DA}"/>
    <hyperlink ref="E225" r:id="rId236" display="mailto:victoria.streeter@paradigmcorp.com" xr:uid="{C3F3604D-02EA-496B-8C44-C57FE80ED7D7}"/>
    <hyperlink ref="E141" r:id="rId237" xr:uid="{431CE034-80EA-450F-AB56-4780592E4E7F}"/>
    <hyperlink ref="E51" r:id="rId238" xr:uid="{00000000-0004-0000-0000-00003B000000}"/>
    <hyperlink ref="E4" r:id="rId239" xr:uid="{24A1C77A-1734-460B-B216-2E831B610D12}"/>
    <hyperlink ref="E128" r:id="rId240" xr:uid="{9C09E842-1E39-462B-9AD2-33697C1AA1E6}"/>
    <hyperlink ref="E198" r:id="rId241" xr:uid="{5A04615E-6232-435B-81A7-85540A2C8FAB}"/>
    <hyperlink ref="E53" r:id="rId242" display="mailto:angie_dolan@corvel.com" xr:uid="{59AE93E0-50D4-4582-9823-60C295DD6604}"/>
  </hyperlinks>
  <pageMargins left="0.25" right="0.25" top="0.75" bottom="0.75" header="0.3" footer="0.3"/>
  <pageSetup fitToHeight="0" orientation="landscape" r:id="rId243"/>
  <headerFooter>
    <oddHeader>&amp;CActive QRCs</oddHeader>
    <oddFooter>&amp;L&amp;P&amp;R&amp;D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230"/>
  <sheetViews>
    <sheetView topLeftCell="A216" workbookViewId="0">
      <selection activeCell="A230" sqref="A230:XFD230"/>
    </sheetView>
  </sheetViews>
  <sheetFormatPr defaultRowHeight="14.4" x14ac:dyDescent="0.3"/>
  <cols>
    <col min="1" max="1" width="19.33203125" bestFit="1" customWidth="1"/>
    <col min="2" max="2" width="9.88671875" bestFit="1" customWidth="1"/>
    <col min="3" max="3" width="6.109375" style="18" bestFit="1" customWidth="1"/>
    <col min="4" max="4" width="4.5546875" bestFit="1" customWidth="1"/>
    <col min="5" max="5" width="29.33203125" bestFit="1" customWidth="1"/>
    <col min="6" max="6" width="6.6640625" bestFit="1" customWidth="1"/>
    <col min="7" max="7" width="12.33203125" bestFit="1" customWidth="1"/>
    <col min="8" max="8" width="35" bestFit="1" customWidth="1"/>
    <col min="9" max="9" width="18.5546875" bestFit="1" customWidth="1"/>
    <col min="10" max="10" width="10.88671875" bestFit="1" customWidth="1"/>
    <col min="11" max="11" width="28.109375" bestFit="1" customWidth="1"/>
    <col min="12" max="12" width="13.88671875" bestFit="1" customWidth="1"/>
    <col min="13" max="13" width="5.33203125" bestFit="1" customWidth="1"/>
    <col min="14" max="14" width="8.33203125" bestFit="1" customWidth="1"/>
    <col min="15" max="15" width="10.5546875" bestFit="1" customWidth="1"/>
    <col min="16" max="16" width="11" customWidth="1"/>
    <col min="17" max="17" width="10.5546875" bestFit="1" customWidth="1"/>
    <col min="18" max="18" width="72.6640625" bestFit="1" customWidth="1"/>
    <col min="19" max="19" width="8.5546875" style="25" bestFit="1" customWidth="1"/>
    <col min="20" max="20" width="9.5546875" style="25" bestFit="1" customWidth="1"/>
    <col min="21" max="21" width="9.109375" style="25" bestFit="1" customWidth="1"/>
    <col min="22" max="22" width="7.88671875" style="25" bestFit="1" customWidth="1"/>
    <col min="23" max="23" width="8.109375" bestFit="1" customWidth="1"/>
    <col min="24" max="24" width="9.88671875" bestFit="1" customWidth="1"/>
    <col min="25" max="25" width="9.44140625" bestFit="1" customWidth="1"/>
    <col min="26" max="26" width="8.33203125" bestFit="1" customWidth="1"/>
    <col min="27" max="27" width="7.6640625" bestFit="1" customWidth="1"/>
    <col min="28" max="28" width="8.5546875" bestFit="1" customWidth="1"/>
    <col min="32" max="32" width="10.6640625" bestFit="1" customWidth="1"/>
    <col min="33" max="33" width="3.6640625" bestFit="1" customWidth="1"/>
  </cols>
  <sheetData>
    <row r="1" spans="1:36" x14ac:dyDescent="0.3">
      <c r="A1" s="21" t="s">
        <v>0</v>
      </c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955</v>
      </c>
      <c r="P1" s="21" t="s">
        <v>956</v>
      </c>
      <c r="Q1" s="21" t="s">
        <v>957</v>
      </c>
      <c r="R1" s="21" t="s">
        <v>958</v>
      </c>
      <c r="S1" s="23" t="s">
        <v>959</v>
      </c>
      <c r="T1" s="23" t="s">
        <v>960</v>
      </c>
      <c r="U1" s="23" t="s">
        <v>961</v>
      </c>
      <c r="V1" s="23" t="s">
        <v>962</v>
      </c>
      <c r="W1" s="24" t="s">
        <v>963</v>
      </c>
      <c r="X1" s="24" t="s">
        <v>964</v>
      </c>
      <c r="Y1" s="24" t="s">
        <v>965</v>
      </c>
      <c r="Z1" s="24" t="s">
        <v>966</v>
      </c>
      <c r="AA1" s="24" t="s">
        <v>967</v>
      </c>
      <c r="AB1" s="88"/>
      <c r="AC1" s="88"/>
      <c r="AD1" s="88"/>
      <c r="AE1" s="88"/>
      <c r="AF1" s="88"/>
      <c r="AG1" s="88"/>
      <c r="AH1" s="88"/>
      <c r="AI1" s="88"/>
      <c r="AJ1" s="88"/>
    </row>
    <row r="2" spans="1:36" x14ac:dyDescent="0.3">
      <c r="A2" s="3" t="s">
        <v>968</v>
      </c>
      <c r="B2" s="3" t="s">
        <v>969</v>
      </c>
      <c r="C2" s="4"/>
      <c r="D2" s="3" t="s">
        <v>16</v>
      </c>
      <c r="E2" s="20" t="s">
        <v>970</v>
      </c>
      <c r="F2" s="6">
        <v>794</v>
      </c>
      <c r="G2" s="3" t="s">
        <v>971</v>
      </c>
      <c r="H2" s="3" t="s">
        <v>972</v>
      </c>
      <c r="I2" s="3"/>
      <c r="J2" s="6">
        <v>5111</v>
      </c>
      <c r="K2" s="3" t="s">
        <v>973</v>
      </c>
      <c r="L2" s="3" t="s">
        <v>136</v>
      </c>
      <c r="M2" s="3" t="s">
        <v>22</v>
      </c>
      <c r="N2" s="6">
        <v>55437</v>
      </c>
      <c r="O2" s="2">
        <f>P2-1</f>
        <v>42216</v>
      </c>
      <c r="P2" s="2">
        <v>42217</v>
      </c>
      <c r="Q2" s="2">
        <f>O2-60</f>
        <v>42156</v>
      </c>
      <c r="R2" s="3"/>
      <c r="S2" s="7" t="s">
        <v>974</v>
      </c>
      <c r="T2" s="8">
        <v>43100</v>
      </c>
      <c r="U2" s="7" t="s">
        <v>974</v>
      </c>
      <c r="V2" s="7" t="s">
        <v>974</v>
      </c>
      <c r="W2" s="6">
        <f>IF(S2&lt;O2,1,0)</f>
        <v>0</v>
      </c>
      <c r="X2" s="6">
        <f>IF(T2&lt;O2,1,0)</f>
        <v>0</v>
      </c>
      <c r="Y2" s="6" t="e">
        <f>IF(QRCs!#REF!&lt;O2,1,0)</f>
        <v>#REF!</v>
      </c>
      <c r="Z2" s="6">
        <f>IF(V2&lt;O2,1,0)</f>
        <v>0</v>
      </c>
      <c r="AA2" s="6" t="e">
        <f>SUM(W2:Z2)</f>
        <v>#REF!</v>
      </c>
      <c r="AB2" s="8">
        <f>IF( S2&lt;&gt;"--", S2, IF( T2&lt;&gt;"--", T2, IF( U2&lt;&gt;"--", U2, IF( V2&lt;&gt;"--", V2, "--" ))))</f>
        <v>43100</v>
      </c>
      <c r="AC2" s="88"/>
      <c r="AD2" s="88"/>
      <c r="AE2" s="88"/>
      <c r="AF2" s="88"/>
      <c r="AG2" s="88"/>
      <c r="AH2" s="88"/>
      <c r="AI2" s="88"/>
      <c r="AJ2" s="88"/>
    </row>
    <row r="3" spans="1:36" x14ac:dyDescent="0.3">
      <c r="A3" s="88" t="s">
        <v>975</v>
      </c>
      <c r="B3" s="88" t="s">
        <v>976</v>
      </c>
      <c r="D3" s="88" t="s">
        <v>16</v>
      </c>
      <c r="E3" s="88"/>
      <c r="F3" s="88">
        <v>199</v>
      </c>
      <c r="G3" s="88"/>
      <c r="H3" s="88"/>
      <c r="I3" s="88"/>
      <c r="J3" s="88"/>
      <c r="K3" s="88" t="s">
        <v>977</v>
      </c>
      <c r="L3" s="88" t="s">
        <v>978</v>
      </c>
      <c r="M3" s="88" t="s">
        <v>22</v>
      </c>
      <c r="N3" s="88">
        <v>55075</v>
      </c>
      <c r="O3" s="1">
        <v>38596</v>
      </c>
      <c r="P3" s="88"/>
      <c r="Q3" s="88"/>
      <c r="R3" s="88"/>
      <c r="W3" s="88"/>
      <c r="X3" s="88"/>
      <c r="Y3" s="88"/>
      <c r="Z3" s="88"/>
      <c r="AA3" s="88"/>
      <c r="AB3" s="88"/>
      <c r="AC3" s="88"/>
      <c r="AD3" s="88"/>
      <c r="AE3" s="88"/>
      <c r="AF3" s="31" t="s">
        <v>979</v>
      </c>
      <c r="AG3" s="88"/>
      <c r="AH3" s="88"/>
      <c r="AI3" s="88"/>
      <c r="AJ3" s="88"/>
    </row>
    <row r="4" spans="1:36" x14ac:dyDescent="0.3">
      <c r="A4" s="44" t="s">
        <v>38</v>
      </c>
      <c r="B4" s="44" t="s">
        <v>980</v>
      </c>
      <c r="C4" s="45"/>
      <c r="D4" s="44" t="s">
        <v>16</v>
      </c>
      <c r="E4" s="46" t="s">
        <v>981</v>
      </c>
      <c r="F4" s="47">
        <v>846</v>
      </c>
      <c r="G4" s="44" t="s">
        <v>982</v>
      </c>
      <c r="H4" s="44" t="s">
        <v>983</v>
      </c>
      <c r="I4" s="44"/>
      <c r="J4" s="47">
        <v>5004</v>
      </c>
      <c r="K4" s="44" t="s">
        <v>984</v>
      </c>
      <c r="L4" s="44" t="s">
        <v>985</v>
      </c>
      <c r="M4" s="44" t="s">
        <v>22</v>
      </c>
      <c r="N4" s="47">
        <v>56007</v>
      </c>
      <c r="O4" s="48">
        <f t="shared" ref="O4:O9" si="0">P4-1</f>
        <v>42400</v>
      </c>
      <c r="P4" s="48">
        <v>42401</v>
      </c>
      <c r="Q4" s="48">
        <f t="shared" ref="Q4:Q9" si="1">O4-60</f>
        <v>42340</v>
      </c>
      <c r="R4" s="44"/>
      <c r="S4" s="49" t="s">
        <v>974</v>
      </c>
      <c r="T4" s="49">
        <v>42643</v>
      </c>
      <c r="U4" s="49" t="s">
        <v>974</v>
      </c>
      <c r="V4" s="49" t="s">
        <v>974</v>
      </c>
      <c r="W4" s="47">
        <f>IF(S4&lt;O4,1,0)</f>
        <v>0</v>
      </c>
      <c r="X4" s="47">
        <f>IF(T4&lt;O4,1,0)</f>
        <v>0</v>
      </c>
      <c r="Y4" s="47">
        <f>IF(U4&lt;O4,1,0)</f>
        <v>0</v>
      </c>
      <c r="Z4" s="47">
        <f>IF(V4&lt;O4,1,0)</f>
        <v>0</v>
      </c>
      <c r="AA4" s="47">
        <f>SUM(W4:Z4)</f>
        <v>0</v>
      </c>
      <c r="AB4" s="50">
        <f>IF( S4&lt;&gt;"--", S4, IF( T4&lt;&gt;"--", T4, IF( U4&lt;&gt;"--", U4, IF( V4&lt;&gt;"--", V4, "--" ))))</f>
        <v>42643</v>
      </c>
      <c r="AC4" s="88"/>
      <c r="AD4" s="88"/>
      <c r="AE4" s="88"/>
      <c r="AF4" s="88"/>
      <c r="AG4" s="88"/>
      <c r="AH4" s="88"/>
      <c r="AI4" s="88"/>
      <c r="AJ4" s="88"/>
    </row>
    <row r="5" spans="1:36" x14ac:dyDescent="0.3">
      <c r="A5" s="44" t="s">
        <v>986</v>
      </c>
      <c r="B5" s="44" t="s">
        <v>987</v>
      </c>
      <c r="C5" s="45"/>
      <c r="D5" s="44" t="s">
        <v>16</v>
      </c>
      <c r="E5" s="46" t="s">
        <v>988</v>
      </c>
      <c r="F5" s="47">
        <v>870</v>
      </c>
      <c r="G5" s="44" t="s">
        <v>989</v>
      </c>
      <c r="H5" s="44"/>
      <c r="I5" s="44"/>
      <c r="J5" s="47"/>
      <c r="K5" s="44" t="s">
        <v>990</v>
      </c>
      <c r="L5" s="44" t="s">
        <v>991</v>
      </c>
      <c r="M5" s="44" t="s">
        <v>22</v>
      </c>
      <c r="N5" s="47">
        <v>56425</v>
      </c>
      <c r="O5" s="48">
        <f t="shared" si="0"/>
        <v>42855</v>
      </c>
      <c r="P5" s="48">
        <v>42856</v>
      </c>
      <c r="Q5" s="48">
        <f t="shared" si="1"/>
        <v>42795</v>
      </c>
      <c r="R5" s="44"/>
      <c r="S5" s="49" t="s">
        <v>974</v>
      </c>
      <c r="T5" s="49">
        <v>43465</v>
      </c>
      <c r="U5" s="49" t="s">
        <v>974</v>
      </c>
      <c r="V5" s="49" t="s">
        <v>974</v>
      </c>
      <c r="W5" s="47">
        <f>IF(S5&lt;O5,1,0)</f>
        <v>0</v>
      </c>
      <c r="X5" s="47">
        <f>IF(T5&lt;O5,1,0)</f>
        <v>0</v>
      </c>
      <c r="Y5" s="47">
        <f>IF(U5&lt;O5,1,0)</f>
        <v>0</v>
      </c>
      <c r="Z5" s="47">
        <f>IF(V5&lt;O5,1,0)</f>
        <v>0</v>
      </c>
      <c r="AA5" s="47">
        <f>SUM(W5:Z5)</f>
        <v>0</v>
      </c>
      <c r="AB5" s="50">
        <f>IF( S5&lt;&gt;"--", S5, IF( T5&lt;&gt;"--", T5, IF( U5&lt;&gt;"--", U5, IF( V5&lt;&gt;"--", V5, "--" ))))</f>
        <v>43465</v>
      </c>
      <c r="AC5" s="88"/>
      <c r="AD5" s="88"/>
      <c r="AE5" s="88"/>
      <c r="AF5" s="88"/>
      <c r="AG5" s="88"/>
      <c r="AH5" s="88"/>
      <c r="AI5" s="88"/>
      <c r="AJ5" s="88"/>
    </row>
    <row r="6" spans="1:36" x14ac:dyDescent="0.3">
      <c r="A6" s="88" t="s">
        <v>992</v>
      </c>
      <c r="B6" s="88" t="s">
        <v>169</v>
      </c>
      <c r="C6" s="18" t="s">
        <v>993</v>
      </c>
      <c r="D6" s="88" t="s">
        <v>16</v>
      </c>
      <c r="E6" s="89" t="s">
        <v>994</v>
      </c>
      <c r="F6" s="88">
        <v>954</v>
      </c>
      <c r="G6" s="88" t="s">
        <v>59</v>
      </c>
      <c r="H6" s="88" t="s">
        <v>34</v>
      </c>
      <c r="I6" s="88" t="s">
        <v>995</v>
      </c>
      <c r="J6" s="88">
        <v>5192</v>
      </c>
      <c r="K6" s="88" t="s">
        <v>36</v>
      </c>
      <c r="L6" s="88" t="s">
        <v>51</v>
      </c>
      <c r="M6" s="88" t="s">
        <v>22</v>
      </c>
      <c r="N6" s="88">
        <v>55117</v>
      </c>
      <c r="O6" s="1">
        <f t="shared" si="0"/>
        <v>41882</v>
      </c>
      <c r="P6" s="1">
        <v>41883</v>
      </c>
      <c r="Q6" s="1">
        <f t="shared" si="1"/>
        <v>41822</v>
      </c>
      <c r="R6" s="88"/>
      <c r="S6" s="17" t="s">
        <v>974</v>
      </c>
      <c r="T6" s="17" t="s">
        <v>974</v>
      </c>
      <c r="U6" s="17" t="s">
        <v>974</v>
      </c>
      <c r="V6" s="17" t="s">
        <v>974</v>
      </c>
      <c r="W6" s="88">
        <f>IF(S6&lt;O6,1,0)</f>
        <v>0</v>
      </c>
      <c r="X6" s="88">
        <f>IF(T6&lt;O6,1,0)</f>
        <v>0</v>
      </c>
      <c r="Y6" s="88">
        <f>IF(U6&lt;O6,1,0)</f>
        <v>0</v>
      </c>
      <c r="Z6" s="88">
        <f>IF(V6&lt;O6,1,0)</f>
        <v>0</v>
      </c>
      <c r="AA6" s="88">
        <f>SUM(W6:Z6)</f>
        <v>0</v>
      </c>
      <c r="AB6" s="16" t="str">
        <f>IF( S6&lt;&gt;"--", S6, IF( T6&lt;&gt;"--", T6, IF( U6&lt;&gt;"--", U6, IF( V6&lt;&gt;"--", V6, "--" ))))</f>
        <v>--</v>
      </c>
      <c r="AC6" s="88"/>
      <c r="AD6" s="88"/>
      <c r="AE6" s="88"/>
      <c r="AF6" s="88"/>
      <c r="AG6" s="88"/>
      <c r="AH6" s="88"/>
      <c r="AI6" s="88"/>
      <c r="AJ6" s="88"/>
    </row>
    <row r="7" spans="1:36" x14ac:dyDescent="0.3">
      <c r="A7" s="44" t="s">
        <v>992</v>
      </c>
      <c r="B7" s="44" t="s">
        <v>169</v>
      </c>
      <c r="C7" s="45"/>
      <c r="D7" s="44" t="s">
        <v>16</v>
      </c>
      <c r="E7" s="46" t="s">
        <v>996</v>
      </c>
      <c r="F7" s="47">
        <v>954</v>
      </c>
      <c r="G7" s="44" t="s">
        <v>997</v>
      </c>
      <c r="H7" s="44" t="s">
        <v>271</v>
      </c>
      <c r="I7" s="44"/>
      <c r="J7" s="47">
        <v>5105</v>
      </c>
      <c r="K7" s="44" t="s">
        <v>272</v>
      </c>
      <c r="L7" s="44" t="s">
        <v>80</v>
      </c>
      <c r="M7" s="44" t="s">
        <v>81</v>
      </c>
      <c r="N7" s="47">
        <v>57109</v>
      </c>
      <c r="O7" s="48">
        <f t="shared" si="0"/>
        <v>43039</v>
      </c>
      <c r="P7" s="48">
        <v>43040</v>
      </c>
      <c r="Q7" s="48">
        <f t="shared" si="1"/>
        <v>42979</v>
      </c>
      <c r="R7" s="66"/>
      <c r="S7" s="49" t="s">
        <v>974</v>
      </c>
      <c r="T7" s="49">
        <v>44196</v>
      </c>
      <c r="U7" s="49" t="s">
        <v>974</v>
      </c>
      <c r="V7" s="49" t="s">
        <v>974</v>
      </c>
      <c r="W7" s="47">
        <f>IF(S7&lt;O7,1,0)</f>
        <v>0</v>
      </c>
      <c r="X7" s="47">
        <f>IF(T7&lt;O7,1,0)</f>
        <v>0</v>
      </c>
      <c r="Y7" s="47">
        <f>IF(U7&lt;O7,1,0)</f>
        <v>0</v>
      </c>
      <c r="Z7" s="47">
        <f>IF(V7&lt;O7,1,0)</f>
        <v>0</v>
      </c>
      <c r="AA7" s="47">
        <f>SUM(W7:Z7)</f>
        <v>0</v>
      </c>
      <c r="AB7" s="50">
        <f>IF( S7&lt;&gt;"--", S7, IF( T7&lt;&gt;"--", T7, IF( U7&lt;&gt;"--", U7, IF( V7&lt;&gt;"--", V7, "--" ))))</f>
        <v>44196</v>
      </c>
      <c r="AC7" s="88"/>
      <c r="AD7" s="88"/>
      <c r="AE7" s="88"/>
      <c r="AF7" s="88"/>
      <c r="AG7" s="88"/>
      <c r="AH7" s="88"/>
      <c r="AI7" s="88"/>
      <c r="AJ7" s="88"/>
    </row>
    <row r="8" spans="1:36" x14ac:dyDescent="0.3">
      <c r="A8" s="44" t="s">
        <v>998</v>
      </c>
      <c r="B8" s="44" t="s">
        <v>798</v>
      </c>
      <c r="C8" s="45" t="s">
        <v>993</v>
      </c>
      <c r="D8" s="44" t="s">
        <v>16</v>
      </c>
      <c r="E8" s="46" t="s">
        <v>999</v>
      </c>
      <c r="F8" s="47">
        <v>1007</v>
      </c>
      <c r="G8" s="44" t="s">
        <v>1000</v>
      </c>
      <c r="H8" s="44" t="s">
        <v>972</v>
      </c>
      <c r="I8" s="44" t="s">
        <v>1001</v>
      </c>
      <c r="J8" s="47">
        <v>5111</v>
      </c>
      <c r="K8" s="44" t="s">
        <v>973</v>
      </c>
      <c r="L8" s="44" t="s">
        <v>136</v>
      </c>
      <c r="M8" s="44" t="s">
        <v>22</v>
      </c>
      <c r="N8" s="47">
        <v>55437</v>
      </c>
      <c r="O8" s="48">
        <f t="shared" si="0"/>
        <v>42766</v>
      </c>
      <c r="P8" s="48">
        <v>42767</v>
      </c>
      <c r="Q8" s="48">
        <f t="shared" si="1"/>
        <v>42706</v>
      </c>
      <c r="R8" s="44" t="s">
        <v>1002</v>
      </c>
      <c r="S8" s="49" t="s">
        <v>974</v>
      </c>
      <c r="T8" s="49" t="s">
        <v>974</v>
      </c>
      <c r="U8" s="49" t="s">
        <v>974</v>
      </c>
      <c r="V8" s="49" t="s">
        <v>974</v>
      </c>
      <c r="W8" s="47">
        <f>IF(S8&lt;O8,1,0)</f>
        <v>0</v>
      </c>
      <c r="X8" s="47">
        <f>IF(T8&lt;O8,1,0)</f>
        <v>0</v>
      </c>
      <c r="Y8" s="47">
        <f>IF(U8&lt;O8,1,0)</f>
        <v>0</v>
      </c>
      <c r="Z8" s="47">
        <f>IF(V8&lt;O8,1,0)</f>
        <v>0</v>
      </c>
      <c r="AA8" s="47">
        <f>SUM(W8:Z8)</f>
        <v>0</v>
      </c>
      <c r="AB8" s="50" t="str">
        <f>IF( S8&lt;&gt;"--", S8, IF( T8&lt;&gt;"--", T8, IF( U8&lt;&gt;"--", U8, IF( V8&lt;&gt;"--", V8, "--" ))))</f>
        <v>--</v>
      </c>
      <c r="AC8" s="88"/>
      <c r="AD8" s="88"/>
      <c r="AE8" s="88"/>
      <c r="AF8" s="88"/>
      <c r="AG8" s="88"/>
      <c r="AH8" s="88"/>
      <c r="AI8" s="88"/>
      <c r="AJ8" s="88"/>
    </row>
    <row r="9" spans="1:36" x14ac:dyDescent="0.3">
      <c r="A9" s="11" t="s">
        <v>1003</v>
      </c>
      <c r="B9" s="11" t="s">
        <v>1004</v>
      </c>
      <c r="C9" s="12" t="s">
        <v>993</v>
      </c>
      <c r="D9" s="44" t="s">
        <v>16</v>
      </c>
      <c r="E9" s="13" t="s">
        <v>1005</v>
      </c>
      <c r="F9" s="14">
        <v>1037</v>
      </c>
      <c r="G9" s="44" t="s">
        <v>1006</v>
      </c>
      <c r="H9" s="44" t="s">
        <v>1007</v>
      </c>
      <c r="I9" s="44" t="s">
        <v>1008</v>
      </c>
      <c r="J9" s="14">
        <v>5011</v>
      </c>
      <c r="K9" s="44" t="s">
        <v>512</v>
      </c>
      <c r="L9" s="44" t="s">
        <v>1009</v>
      </c>
      <c r="M9" s="44" t="s">
        <v>22</v>
      </c>
      <c r="N9" s="14">
        <v>56303</v>
      </c>
      <c r="O9" s="15">
        <f t="shared" si="0"/>
        <v>43100</v>
      </c>
      <c r="P9" s="15">
        <v>43101</v>
      </c>
      <c r="Q9" s="15">
        <f t="shared" si="1"/>
        <v>43040</v>
      </c>
      <c r="R9" s="11" t="s">
        <v>1010</v>
      </c>
      <c r="S9" s="49" t="s">
        <v>974</v>
      </c>
      <c r="T9" s="49" t="s">
        <v>974</v>
      </c>
      <c r="U9" s="49" t="s">
        <v>974</v>
      </c>
      <c r="V9" s="41">
        <v>43373</v>
      </c>
      <c r="W9" s="14"/>
      <c r="X9" s="14"/>
      <c r="Y9" s="14"/>
      <c r="Z9" s="14"/>
      <c r="AA9" s="14"/>
      <c r="AB9" s="41"/>
      <c r="AC9" s="88"/>
      <c r="AD9" s="88"/>
      <c r="AE9" s="88"/>
      <c r="AF9" s="88"/>
      <c r="AG9" s="88"/>
      <c r="AH9" s="88"/>
      <c r="AI9" s="88"/>
      <c r="AJ9" s="88"/>
    </row>
    <row r="10" spans="1:36" x14ac:dyDescent="0.3">
      <c r="A10" s="88" t="s">
        <v>1011</v>
      </c>
      <c r="B10" s="88" t="s">
        <v>1012</v>
      </c>
      <c r="D10" s="88" t="s">
        <v>25</v>
      </c>
      <c r="E10" s="88"/>
      <c r="F10" s="88">
        <v>101</v>
      </c>
      <c r="G10" s="88" t="s">
        <v>1013</v>
      </c>
      <c r="H10" s="88"/>
      <c r="I10" s="88"/>
      <c r="J10" s="88"/>
      <c r="K10" s="88" t="s">
        <v>1014</v>
      </c>
      <c r="L10" s="88" t="s">
        <v>57</v>
      </c>
      <c r="M10" s="88" t="s">
        <v>22</v>
      </c>
      <c r="N10" s="88">
        <v>55122</v>
      </c>
      <c r="O10" s="1">
        <v>37469</v>
      </c>
      <c r="P10" s="88"/>
      <c r="Q10" s="88"/>
      <c r="R10" s="88"/>
      <c r="W10" s="88"/>
      <c r="X10" s="88"/>
      <c r="Y10" s="88"/>
      <c r="Z10" s="88"/>
      <c r="AA10" s="88"/>
      <c r="AB10" s="88"/>
      <c r="AC10" s="88"/>
      <c r="AD10" s="88"/>
      <c r="AE10" s="88"/>
      <c r="AF10" s="31" t="s">
        <v>979</v>
      </c>
      <c r="AG10" s="88"/>
      <c r="AH10" s="88"/>
      <c r="AI10" s="88"/>
      <c r="AJ10" s="88"/>
    </row>
    <row r="11" spans="1:36" x14ac:dyDescent="0.3">
      <c r="A11" s="88" t="s">
        <v>113</v>
      </c>
      <c r="B11" s="88" t="s">
        <v>407</v>
      </c>
      <c r="D11" s="88" t="s">
        <v>25</v>
      </c>
      <c r="E11" s="89" t="s">
        <v>1015</v>
      </c>
      <c r="F11" s="88">
        <v>277</v>
      </c>
      <c r="G11" s="88" t="s">
        <v>1016</v>
      </c>
      <c r="H11" s="88" t="s">
        <v>1007</v>
      </c>
      <c r="I11" s="88"/>
      <c r="J11" s="88">
        <v>5013</v>
      </c>
      <c r="K11" s="88" t="s">
        <v>1017</v>
      </c>
      <c r="L11" s="88" t="s">
        <v>51</v>
      </c>
      <c r="M11" s="88" t="s">
        <v>22</v>
      </c>
      <c r="N11" s="88">
        <v>55112</v>
      </c>
      <c r="O11" s="1">
        <f>P11-1</f>
        <v>42035</v>
      </c>
      <c r="P11" s="1">
        <v>42036</v>
      </c>
      <c r="Q11" s="1">
        <f>O11-60</f>
        <v>41975</v>
      </c>
      <c r="R11" s="88"/>
      <c r="S11" s="17" t="s">
        <v>974</v>
      </c>
      <c r="T11" s="17">
        <v>42004</v>
      </c>
      <c r="U11" s="17" t="s">
        <v>974</v>
      </c>
      <c r="V11" s="17" t="s">
        <v>974</v>
      </c>
      <c r="W11" s="88">
        <f>IF(S11&lt;O11,1,0)</f>
        <v>0</v>
      </c>
      <c r="X11" s="88">
        <f>IF(T11&lt;O11,1,0)</f>
        <v>1</v>
      </c>
      <c r="Y11" s="88">
        <f>IF(U11&lt;O11,1,0)</f>
        <v>0</v>
      </c>
      <c r="Z11" s="88">
        <f>IF(V11&lt;O11,1,0)</f>
        <v>0</v>
      </c>
      <c r="AA11" s="88">
        <f>SUM(W11:Z11)</f>
        <v>1</v>
      </c>
      <c r="AB11" s="16">
        <f>IF( S11&lt;&gt;"--", S11, IF( T11&lt;&gt;"--", T11, IF( U11&lt;&gt;"--", U11, IF( V11&lt;&gt;"--", V11, "--" ))))</f>
        <v>42004</v>
      </c>
      <c r="AC11" s="88"/>
      <c r="AD11" s="88"/>
      <c r="AE11" s="88"/>
      <c r="AF11" s="31"/>
      <c r="AG11" s="88"/>
      <c r="AH11" s="88"/>
      <c r="AI11" s="88"/>
      <c r="AJ11" s="88"/>
    </row>
    <row r="12" spans="1:36" x14ac:dyDescent="0.3">
      <c r="A12" s="3" t="s">
        <v>1018</v>
      </c>
      <c r="B12" s="3" t="s">
        <v>1019</v>
      </c>
      <c r="C12" s="4"/>
      <c r="D12" s="3" t="s">
        <v>25</v>
      </c>
      <c r="E12" s="5" t="s">
        <v>1020</v>
      </c>
      <c r="F12" s="6">
        <v>102</v>
      </c>
      <c r="G12" s="3" t="s">
        <v>1021</v>
      </c>
      <c r="H12" s="3" t="s">
        <v>1022</v>
      </c>
      <c r="I12" s="3"/>
      <c r="J12" s="6">
        <v>5151</v>
      </c>
      <c r="K12" s="3" t="s">
        <v>1023</v>
      </c>
      <c r="L12" s="3" t="s">
        <v>100</v>
      </c>
      <c r="M12" s="3" t="s">
        <v>22</v>
      </c>
      <c r="N12" s="6">
        <v>55403</v>
      </c>
      <c r="O12" s="2">
        <f>P12-1</f>
        <v>42063</v>
      </c>
      <c r="P12" s="2">
        <v>42064</v>
      </c>
      <c r="Q12" s="2">
        <f>O12-60</f>
        <v>42003</v>
      </c>
      <c r="R12" s="10" t="s">
        <v>1024</v>
      </c>
      <c r="S12" s="7">
        <v>41912</v>
      </c>
      <c r="T12" s="7" t="s">
        <v>974</v>
      </c>
      <c r="U12" s="7" t="s">
        <v>974</v>
      </c>
      <c r="V12" s="7" t="s">
        <v>974</v>
      </c>
      <c r="W12" s="6">
        <f>IF(S12&lt;O12,1,0)</f>
        <v>1</v>
      </c>
      <c r="X12" s="6">
        <f>IF(T12&lt;O12,1,0)</f>
        <v>0</v>
      </c>
      <c r="Y12" s="6">
        <f>IF(U12&lt;O12,1,0)</f>
        <v>0</v>
      </c>
      <c r="Z12" s="6">
        <f>IF(V12&lt;O12,1,0)</f>
        <v>0</v>
      </c>
      <c r="AA12" s="6">
        <f>SUM(W12:Z12)</f>
        <v>1</v>
      </c>
      <c r="AB12" s="8">
        <f>IF( S12&lt;&gt;"--", S12, IF( T12&lt;&gt;"--", T12, IF( U12&lt;&gt;"--", U12, IF( V12&lt;&gt;"--", V12, "--" ))))</f>
        <v>41912</v>
      </c>
      <c r="AC12" s="88"/>
      <c r="AD12" s="88"/>
      <c r="AE12" s="88"/>
      <c r="AF12" s="88"/>
      <c r="AG12" s="88"/>
      <c r="AH12" s="88"/>
      <c r="AI12" s="88"/>
      <c r="AJ12" s="88"/>
    </row>
    <row r="13" spans="1:36" s="52" customFormat="1" x14ac:dyDescent="0.3">
      <c r="A13" s="44" t="s">
        <v>1025</v>
      </c>
      <c r="B13" s="44" t="s">
        <v>1026</v>
      </c>
      <c r="C13" s="45"/>
      <c r="D13" s="44" t="s">
        <v>25</v>
      </c>
      <c r="E13" s="46" t="s">
        <v>1027</v>
      </c>
      <c r="F13" s="47">
        <v>648</v>
      </c>
      <c r="G13" s="44" t="s">
        <v>1016</v>
      </c>
      <c r="H13" s="44" t="s">
        <v>1007</v>
      </c>
      <c r="I13" s="44"/>
      <c r="J13" s="47">
        <v>5013</v>
      </c>
      <c r="K13" s="44" t="s">
        <v>1028</v>
      </c>
      <c r="L13" s="44" t="s">
        <v>51</v>
      </c>
      <c r="M13" s="44" t="s">
        <v>22</v>
      </c>
      <c r="N13" s="47">
        <v>55112</v>
      </c>
      <c r="O13" s="48">
        <f>P13-1</f>
        <v>42735</v>
      </c>
      <c r="P13" s="48">
        <v>42736</v>
      </c>
      <c r="Q13" s="48">
        <f>O13-60</f>
        <v>42675</v>
      </c>
      <c r="R13" s="44"/>
      <c r="S13" s="49" t="s">
        <v>974</v>
      </c>
      <c r="T13" s="49">
        <v>43465</v>
      </c>
      <c r="U13" s="49" t="s">
        <v>974</v>
      </c>
      <c r="V13" s="49" t="s">
        <v>974</v>
      </c>
      <c r="W13" s="47">
        <f>IF(S13&lt;O13,1,0)</f>
        <v>0</v>
      </c>
      <c r="X13" s="47">
        <f>IF(T13&lt;O13,1,0)</f>
        <v>0</v>
      </c>
      <c r="Y13" s="47">
        <f>IF(U13&lt;O13,1,0)</f>
        <v>0</v>
      </c>
      <c r="Z13" s="47">
        <f>IF(V13&lt;O13,1,0)</f>
        <v>0</v>
      </c>
      <c r="AA13" s="47">
        <f>SUM(W13:Z13)</f>
        <v>0</v>
      </c>
      <c r="AB13" s="50">
        <f>IF( S13&lt;&gt;"--", S13, IF( T13&lt;&gt;"--", T13, IF( U13&lt;&gt;"--", U13, IF( V13&lt;&gt;"--", V13, "--" ))))</f>
        <v>43465</v>
      </c>
      <c r="AC13" s="14"/>
      <c r="AD13" s="14"/>
      <c r="AE13" s="14"/>
      <c r="AF13" s="19" t="s">
        <v>979</v>
      </c>
      <c r="AG13" s="11" t="s">
        <v>979</v>
      </c>
      <c r="AH13" s="26"/>
      <c r="AI13" s="26"/>
      <c r="AJ13" s="26"/>
    </row>
    <row r="14" spans="1:36" x14ac:dyDescent="0.3">
      <c r="A14" s="88" t="s">
        <v>1029</v>
      </c>
      <c r="B14" s="88" t="s">
        <v>161</v>
      </c>
      <c r="D14" s="88" t="s">
        <v>16</v>
      </c>
      <c r="E14" s="88"/>
      <c r="F14" s="88">
        <v>981</v>
      </c>
      <c r="G14" s="88" t="s">
        <v>1030</v>
      </c>
      <c r="H14" s="88"/>
      <c r="I14" s="88"/>
      <c r="J14" s="88"/>
      <c r="K14" s="88" t="s">
        <v>1031</v>
      </c>
      <c r="L14" s="88" t="s">
        <v>100</v>
      </c>
      <c r="M14" s="88" t="s">
        <v>22</v>
      </c>
      <c r="N14" s="88">
        <v>55440</v>
      </c>
      <c r="O14" s="1">
        <v>36647</v>
      </c>
      <c r="P14" s="88"/>
      <c r="Q14" s="88"/>
      <c r="R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</row>
    <row r="15" spans="1:36" x14ac:dyDescent="0.3">
      <c r="A15" s="3" t="s">
        <v>1032</v>
      </c>
      <c r="B15" s="3" t="s">
        <v>84</v>
      </c>
      <c r="C15" s="4" t="s">
        <v>993</v>
      </c>
      <c r="D15" s="3" t="s">
        <v>16</v>
      </c>
      <c r="E15" s="5" t="s">
        <v>1033</v>
      </c>
      <c r="F15" s="6">
        <v>944</v>
      </c>
      <c r="G15" s="3" t="s">
        <v>1034</v>
      </c>
      <c r="H15" s="3" t="s">
        <v>972</v>
      </c>
      <c r="I15" s="3" t="s">
        <v>1035</v>
      </c>
      <c r="J15" s="6">
        <v>5111</v>
      </c>
      <c r="K15" s="3" t="s">
        <v>973</v>
      </c>
      <c r="L15" s="3" t="s">
        <v>136</v>
      </c>
      <c r="M15" s="3" t="s">
        <v>22</v>
      </c>
      <c r="N15" s="6">
        <v>55437</v>
      </c>
      <c r="O15" s="2">
        <f>P15-1</f>
        <v>42124</v>
      </c>
      <c r="P15" s="2">
        <v>42125</v>
      </c>
      <c r="Q15" s="2">
        <f>O15-60</f>
        <v>42064</v>
      </c>
      <c r="R15" s="3" t="s">
        <v>1036</v>
      </c>
      <c r="S15" s="7" t="s">
        <v>974</v>
      </c>
      <c r="T15" s="7" t="s">
        <v>974</v>
      </c>
      <c r="U15" s="7" t="s">
        <v>974</v>
      </c>
      <c r="V15" s="7" t="s">
        <v>974</v>
      </c>
      <c r="W15" s="6">
        <f>IF(S15&lt;O15,1,0)</f>
        <v>0</v>
      </c>
      <c r="X15" s="6">
        <f>IF(T15&lt;O15,1,0)</f>
        <v>0</v>
      </c>
      <c r="Y15" s="6">
        <f>IF(U15&lt;O15,1,0)</f>
        <v>0</v>
      </c>
      <c r="Z15" s="6">
        <f>IF(V15&lt;O15,1,0)</f>
        <v>0</v>
      </c>
      <c r="AA15" s="6">
        <f>SUM(W15:Z15)</f>
        <v>0</v>
      </c>
      <c r="AB15" s="8" t="str">
        <f>IF( S15&lt;&gt;"--", S15, IF( T15&lt;&gt;"--", T15, IF( U15&lt;&gt;"--", U15, IF( V15&lt;&gt;"--", V15, "--" ))))</f>
        <v>--</v>
      </c>
      <c r="AC15" s="88"/>
      <c r="AD15" s="88"/>
      <c r="AE15" s="88"/>
      <c r="AF15" s="88"/>
      <c r="AG15" s="88"/>
      <c r="AH15" s="88"/>
      <c r="AI15" s="88"/>
      <c r="AJ15" s="88"/>
    </row>
    <row r="16" spans="1:36" x14ac:dyDescent="0.3">
      <c r="A16" s="11" t="s">
        <v>1037</v>
      </c>
      <c r="B16" s="11" t="s">
        <v>768</v>
      </c>
      <c r="C16" s="12"/>
      <c r="D16" s="11" t="s">
        <v>16</v>
      </c>
      <c r="E16" s="13" t="s">
        <v>1038</v>
      </c>
      <c r="F16" s="14">
        <v>900</v>
      </c>
      <c r="G16" s="11" t="s">
        <v>70</v>
      </c>
      <c r="H16" s="11" t="s">
        <v>71</v>
      </c>
      <c r="I16" s="11"/>
      <c r="J16" s="14">
        <v>5082</v>
      </c>
      <c r="K16" s="11" t="s">
        <v>1039</v>
      </c>
      <c r="L16" s="11" t="s">
        <v>73</v>
      </c>
      <c r="M16" s="11" t="s">
        <v>22</v>
      </c>
      <c r="N16" s="14">
        <v>55345</v>
      </c>
      <c r="O16" s="15">
        <f>P16-1</f>
        <v>42582</v>
      </c>
      <c r="P16" s="15">
        <v>42583</v>
      </c>
      <c r="Q16" s="15">
        <f>O16-60</f>
        <v>42522</v>
      </c>
      <c r="R16" s="11"/>
      <c r="S16" s="40" t="s">
        <v>974</v>
      </c>
      <c r="T16" s="40">
        <v>42369</v>
      </c>
      <c r="U16" s="40" t="s">
        <v>974</v>
      </c>
      <c r="V16" s="40" t="s">
        <v>974</v>
      </c>
      <c r="W16" s="14">
        <f>IF(S16&lt;O16,1,0)</f>
        <v>0</v>
      </c>
      <c r="X16" s="14">
        <f>IF(T16&lt;O16,1,0)</f>
        <v>1</v>
      </c>
      <c r="Y16" s="14">
        <f>IF(U16&lt;O16,1,0)</f>
        <v>0</v>
      </c>
      <c r="Z16" s="14">
        <f>IF(V16&lt;O16,1,0)</f>
        <v>0</v>
      </c>
      <c r="AA16" s="14">
        <f>SUM(W16:Z16)</f>
        <v>1</v>
      </c>
      <c r="AB16" s="41">
        <f>IF( S16&lt;&gt;"--", S16, IF( T16&lt;&gt;"--", T16, IF( U16&lt;&gt;"--", U16, IF( V16&lt;&gt;"--", V16, "--" ))))</f>
        <v>42369</v>
      </c>
      <c r="AC16" s="88"/>
      <c r="AD16" s="88"/>
      <c r="AE16" s="88"/>
      <c r="AF16" s="88"/>
      <c r="AG16" s="88"/>
      <c r="AH16" s="88"/>
      <c r="AI16" s="88"/>
      <c r="AJ16" s="88"/>
    </row>
    <row r="17" spans="1:32" x14ac:dyDescent="0.3">
      <c r="A17" s="88" t="s">
        <v>1040</v>
      </c>
      <c r="B17" s="88" t="s">
        <v>1041</v>
      </c>
      <c r="C17" s="18" t="s">
        <v>993</v>
      </c>
      <c r="D17" s="88" t="s">
        <v>16</v>
      </c>
      <c r="E17" s="89" t="s">
        <v>1042</v>
      </c>
      <c r="F17" s="88">
        <v>309</v>
      </c>
      <c r="G17" s="88" t="s">
        <v>1043</v>
      </c>
      <c r="H17" s="88" t="s">
        <v>1044</v>
      </c>
      <c r="I17" s="88" t="s">
        <v>1045</v>
      </c>
      <c r="J17" s="88">
        <v>5050</v>
      </c>
      <c r="K17" s="88" t="s">
        <v>1046</v>
      </c>
      <c r="L17" s="88" t="s">
        <v>1047</v>
      </c>
      <c r="M17" s="88" t="s">
        <v>22</v>
      </c>
      <c r="N17" s="88">
        <v>55113</v>
      </c>
      <c r="O17" s="1">
        <f>P17-1</f>
        <v>41790</v>
      </c>
      <c r="P17" s="1">
        <v>41791</v>
      </c>
      <c r="Q17" s="1">
        <f>O17-60</f>
        <v>41730</v>
      </c>
      <c r="R17" s="88"/>
      <c r="S17" s="17" t="s">
        <v>974</v>
      </c>
      <c r="T17" s="17" t="s">
        <v>974</v>
      </c>
      <c r="U17" s="17" t="s">
        <v>974</v>
      </c>
      <c r="V17" s="17" t="s">
        <v>974</v>
      </c>
      <c r="W17" s="88">
        <f>IF(S17&lt;O17,1,0)</f>
        <v>0</v>
      </c>
      <c r="X17" s="88">
        <f>IF(T17&lt;O17,1,0)</f>
        <v>0</v>
      </c>
      <c r="Y17" s="88">
        <f>IF(U17&lt;O17,1,0)</f>
        <v>0</v>
      </c>
      <c r="Z17" s="88">
        <f>IF(V17&lt;O17,1,0)</f>
        <v>0</v>
      </c>
      <c r="AA17" s="88">
        <f>SUM(W17:Z17)</f>
        <v>0</v>
      </c>
      <c r="AB17" s="16" t="str">
        <f>IF( S17&lt;&gt;"--", S17, IF( T17&lt;&gt;"--", T17, IF( U17&lt;&gt;"--", U17, IF( V17&lt;&gt;"--", V17, "--" ))))</f>
        <v>--</v>
      </c>
      <c r="AC17" s="88"/>
      <c r="AD17" s="88"/>
      <c r="AE17" s="88"/>
      <c r="AF17" s="88"/>
    </row>
    <row r="18" spans="1:32" x14ac:dyDescent="0.3">
      <c r="A18" s="88" t="s">
        <v>1048</v>
      </c>
      <c r="B18" s="88" t="s">
        <v>1049</v>
      </c>
      <c r="D18" s="88" t="s">
        <v>16</v>
      </c>
      <c r="E18" s="88"/>
      <c r="F18" s="88">
        <v>220</v>
      </c>
      <c r="G18" s="88"/>
      <c r="H18" s="88"/>
      <c r="I18" s="88"/>
      <c r="J18" s="88"/>
      <c r="K18" s="88" t="s">
        <v>1050</v>
      </c>
      <c r="L18" s="88" t="s">
        <v>1051</v>
      </c>
      <c r="M18" s="88" t="s">
        <v>22</v>
      </c>
      <c r="N18" s="88">
        <v>55066</v>
      </c>
      <c r="O18" s="1">
        <v>39203</v>
      </c>
      <c r="P18" s="88"/>
      <c r="Q18" s="88"/>
      <c r="R18" s="88"/>
      <c r="W18" s="88"/>
      <c r="X18" s="88"/>
      <c r="Y18" s="88"/>
      <c r="Z18" s="88"/>
      <c r="AA18" s="88"/>
      <c r="AB18" s="88"/>
      <c r="AC18" s="88"/>
      <c r="AD18" s="88"/>
      <c r="AE18" s="88"/>
      <c r="AF18" s="119">
        <v>44844</v>
      </c>
    </row>
    <row r="19" spans="1:32" x14ac:dyDescent="0.3">
      <c r="A19" s="44" t="s">
        <v>1052</v>
      </c>
      <c r="B19" s="44" t="s">
        <v>274</v>
      </c>
      <c r="C19" s="45"/>
      <c r="D19" s="44" t="s">
        <v>16</v>
      </c>
      <c r="E19" s="46" t="s">
        <v>1053</v>
      </c>
      <c r="F19" s="47">
        <v>106</v>
      </c>
      <c r="G19" s="44" t="s">
        <v>408</v>
      </c>
      <c r="H19" s="44" t="s">
        <v>1044</v>
      </c>
      <c r="I19" s="44"/>
      <c r="J19" s="47">
        <v>5050</v>
      </c>
      <c r="K19" s="44" t="s">
        <v>1046</v>
      </c>
      <c r="L19" s="44" t="s">
        <v>1047</v>
      </c>
      <c r="M19" s="44" t="s">
        <v>22</v>
      </c>
      <c r="N19" s="47">
        <v>55113</v>
      </c>
      <c r="O19" s="48">
        <f t="shared" ref="O19:O29" si="2">P19-1</f>
        <v>43159</v>
      </c>
      <c r="P19" s="48">
        <v>43160</v>
      </c>
      <c r="Q19" s="48">
        <f t="shared" ref="Q19:Q29" si="3">O19-60</f>
        <v>43099</v>
      </c>
      <c r="R19" s="44"/>
      <c r="S19" s="49">
        <v>44469</v>
      </c>
      <c r="T19" s="49" t="s">
        <v>974</v>
      </c>
      <c r="U19" s="49" t="s">
        <v>974</v>
      </c>
      <c r="V19" s="49" t="s">
        <v>974</v>
      </c>
      <c r="W19" s="47">
        <f>IF(S19&lt;O19,1,0)</f>
        <v>0</v>
      </c>
      <c r="X19" s="47">
        <f>IF(T19&lt;O19,1,0)</f>
        <v>0</v>
      </c>
      <c r="Y19" s="47">
        <f>IF(U19&lt;O19,1,0)</f>
        <v>0</v>
      </c>
      <c r="Z19" s="47">
        <f>IF(V19&lt;O19,1,0)</f>
        <v>0</v>
      </c>
      <c r="AA19" s="47">
        <f>SUM(W19:Z19)</f>
        <v>0</v>
      </c>
      <c r="AB19" s="50">
        <f>IF( S19&lt;&gt;"--", S19, IF( T19&lt;&gt;"--", T19, IF( U19&lt;&gt;"--", U19, IF( V19&lt;&gt;"--", V19, "--" ))))</f>
        <v>44469</v>
      </c>
      <c r="AC19" s="88"/>
      <c r="AD19" s="88"/>
      <c r="AE19" s="88"/>
      <c r="AF19" s="88"/>
    </row>
    <row r="20" spans="1:32" x14ac:dyDescent="0.3">
      <c r="A20" s="44" t="s">
        <v>1054</v>
      </c>
      <c r="B20" s="44" t="s">
        <v>68</v>
      </c>
      <c r="C20" s="12" t="s">
        <v>993</v>
      </c>
      <c r="D20" s="44" t="s">
        <v>16</v>
      </c>
      <c r="E20" s="46" t="s">
        <v>1055</v>
      </c>
      <c r="F20" s="14">
        <v>1040</v>
      </c>
      <c r="G20" s="44" t="s">
        <v>123</v>
      </c>
      <c r="H20" s="44" t="s">
        <v>71</v>
      </c>
      <c r="I20" s="44" t="s">
        <v>1056</v>
      </c>
      <c r="J20" s="14">
        <v>5082</v>
      </c>
      <c r="K20" s="44" t="s">
        <v>1039</v>
      </c>
      <c r="L20" s="44" t="s">
        <v>73</v>
      </c>
      <c r="M20" s="44" t="s">
        <v>22</v>
      </c>
      <c r="N20" s="14">
        <v>55345</v>
      </c>
      <c r="O20" s="15">
        <f t="shared" si="2"/>
        <v>43220</v>
      </c>
      <c r="P20" s="15">
        <v>43221</v>
      </c>
      <c r="Q20" s="15">
        <f t="shared" si="3"/>
        <v>43160</v>
      </c>
      <c r="R20" s="11" t="s">
        <v>1057</v>
      </c>
      <c r="S20" s="49" t="s">
        <v>974</v>
      </c>
      <c r="T20" s="49" t="s">
        <v>974</v>
      </c>
      <c r="U20" s="49" t="s">
        <v>974</v>
      </c>
      <c r="V20" s="49" t="s">
        <v>974</v>
      </c>
      <c r="W20" s="14"/>
      <c r="X20" s="14"/>
      <c r="Y20" s="14"/>
      <c r="Z20" s="14"/>
      <c r="AA20" s="14"/>
      <c r="AB20" s="41"/>
      <c r="AC20" s="88"/>
      <c r="AD20" s="88"/>
      <c r="AE20" s="88"/>
      <c r="AF20" s="88"/>
    </row>
    <row r="21" spans="1:32" x14ac:dyDescent="0.3">
      <c r="A21" s="88" t="s">
        <v>1058</v>
      </c>
      <c r="B21" s="88" t="s">
        <v>1059</v>
      </c>
      <c r="D21" s="88" t="s">
        <v>16</v>
      </c>
      <c r="E21" s="89" t="s">
        <v>1060</v>
      </c>
      <c r="F21" s="88">
        <v>814</v>
      </c>
      <c r="G21" s="88" t="s">
        <v>171</v>
      </c>
      <c r="H21" s="88" t="s">
        <v>172</v>
      </c>
      <c r="I21" s="88"/>
      <c r="J21" s="88">
        <v>5002</v>
      </c>
      <c r="K21" s="88" t="s">
        <v>173</v>
      </c>
      <c r="L21" s="88" t="s">
        <v>100</v>
      </c>
      <c r="M21" s="88" t="s">
        <v>22</v>
      </c>
      <c r="N21" s="88">
        <v>55413</v>
      </c>
      <c r="O21" s="1">
        <f t="shared" si="2"/>
        <v>42155</v>
      </c>
      <c r="P21" s="1">
        <v>42156</v>
      </c>
      <c r="Q21" s="1">
        <f t="shared" si="3"/>
        <v>42095</v>
      </c>
      <c r="R21" s="88"/>
      <c r="S21" s="17" t="s">
        <v>974</v>
      </c>
      <c r="T21" s="17">
        <v>42369</v>
      </c>
      <c r="U21" s="17" t="s">
        <v>974</v>
      </c>
      <c r="V21" s="17" t="s">
        <v>974</v>
      </c>
      <c r="W21" s="88">
        <f t="shared" ref="W21:W26" si="4">IF(S21&lt;O21,1,0)</f>
        <v>0</v>
      </c>
      <c r="X21" s="88">
        <f t="shared" ref="X21:X26" si="5">IF(T21&lt;O21,1,0)</f>
        <v>0</v>
      </c>
      <c r="Y21" s="88">
        <f t="shared" ref="Y21:Y26" si="6">IF(U21&lt;O21,1,0)</f>
        <v>0</v>
      </c>
      <c r="Z21" s="88">
        <f t="shared" ref="Z21:Z26" si="7">IF(V21&lt;O21,1,0)</f>
        <v>0</v>
      </c>
      <c r="AA21" s="88">
        <f t="shared" ref="AA21:AA26" si="8">SUM(W21:Z21)</f>
        <v>0</v>
      </c>
      <c r="AB21" s="16">
        <f t="shared" ref="AB21:AB26" si="9">IF( S21&lt;&gt;"--", S21, IF( T21&lt;&gt;"--", T21, IF( U21&lt;&gt;"--", U21, IF( V21&lt;&gt;"--", V21, "--" ))))</f>
        <v>42369</v>
      </c>
      <c r="AC21" s="88"/>
      <c r="AD21" s="88"/>
      <c r="AE21" s="88"/>
      <c r="AF21" s="88"/>
    </row>
    <row r="22" spans="1:32" x14ac:dyDescent="0.3">
      <c r="A22" s="88" t="s">
        <v>1061</v>
      </c>
      <c r="B22" s="88" t="s">
        <v>1062</v>
      </c>
      <c r="D22" s="88" t="s">
        <v>16</v>
      </c>
      <c r="E22" s="89" t="s">
        <v>1063</v>
      </c>
      <c r="F22" s="88">
        <v>249</v>
      </c>
      <c r="G22" s="88" t="s">
        <v>1064</v>
      </c>
      <c r="H22" s="88" t="s">
        <v>71</v>
      </c>
      <c r="I22" s="88"/>
      <c r="J22" s="88">
        <v>5082</v>
      </c>
      <c r="K22" s="88" t="s">
        <v>1039</v>
      </c>
      <c r="L22" s="88" t="s">
        <v>73</v>
      </c>
      <c r="M22" s="88" t="s">
        <v>22</v>
      </c>
      <c r="N22" s="88">
        <v>55345</v>
      </c>
      <c r="O22" s="1">
        <f t="shared" si="2"/>
        <v>42185</v>
      </c>
      <c r="P22" s="1">
        <v>42186</v>
      </c>
      <c r="Q22" s="1">
        <f t="shared" si="3"/>
        <v>42125</v>
      </c>
      <c r="R22" s="88"/>
      <c r="S22" s="17" t="s">
        <v>974</v>
      </c>
      <c r="T22" s="25">
        <v>43100</v>
      </c>
      <c r="U22" s="17" t="s">
        <v>974</v>
      </c>
      <c r="V22" s="17" t="s">
        <v>974</v>
      </c>
      <c r="W22" s="88">
        <f t="shared" si="4"/>
        <v>0</v>
      </c>
      <c r="X22" s="88">
        <f t="shared" si="5"/>
        <v>0</v>
      </c>
      <c r="Y22" s="88">
        <f t="shared" si="6"/>
        <v>0</v>
      </c>
      <c r="Z22" s="88">
        <f t="shared" si="7"/>
        <v>0</v>
      </c>
      <c r="AA22" s="88">
        <f t="shared" si="8"/>
        <v>0</v>
      </c>
      <c r="AB22" s="16">
        <f t="shared" si="9"/>
        <v>43100</v>
      </c>
      <c r="AC22" s="88"/>
      <c r="AD22" s="88"/>
      <c r="AE22" s="88"/>
      <c r="AF22" s="88"/>
    </row>
    <row r="23" spans="1:32" x14ac:dyDescent="0.3">
      <c r="A23" s="11" t="s">
        <v>1065</v>
      </c>
      <c r="B23" s="11" t="s">
        <v>1066</v>
      </c>
      <c r="C23" s="12"/>
      <c r="D23" s="11" t="s">
        <v>25</v>
      </c>
      <c r="E23" s="13" t="s">
        <v>1067</v>
      </c>
      <c r="F23" s="14">
        <v>272</v>
      </c>
      <c r="G23" s="11" t="s">
        <v>116</v>
      </c>
      <c r="H23" s="11" t="s">
        <v>117</v>
      </c>
      <c r="I23" s="11"/>
      <c r="J23" s="6">
        <v>5206</v>
      </c>
      <c r="K23" s="11" t="s">
        <v>118</v>
      </c>
      <c r="L23" s="11" t="s">
        <v>119</v>
      </c>
      <c r="M23" s="11" t="s">
        <v>22</v>
      </c>
      <c r="N23" s="14">
        <v>55430</v>
      </c>
      <c r="O23" s="15">
        <f t="shared" si="2"/>
        <v>42460</v>
      </c>
      <c r="P23" s="15">
        <v>42461</v>
      </c>
      <c r="Q23" s="15">
        <f t="shared" si="3"/>
        <v>42400</v>
      </c>
      <c r="R23" s="3"/>
      <c r="S23" s="7">
        <v>43555</v>
      </c>
      <c r="T23" s="7" t="s">
        <v>974</v>
      </c>
      <c r="U23" s="7" t="s">
        <v>974</v>
      </c>
      <c r="V23" s="7" t="s">
        <v>974</v>
      </c>
      <c r="W23" s="6">
        <f t="shared" si="4"/>
        <v>0</v>
      </c>
      <c r="X23" s="6">
        <f t="shared" si="5"/>
        <v>0</v>
      </c>
      <c r="Y23" s="6">
        <f t="shared" si="6"/>
        <v>0</v>
      </c>
      <c r="Z23" s="6">
        <f t="shared" si="7"/>
        <v>0</v>
      </c>
      <c r="AA23" s="6">
        <f t="shared" si="8"/>
        <v>0</v>
      </c>
      <c r="AB23" s="8">
        <f t="shared" si="9"/>
        <v>43555</v>
      </c>
      <c r="AC23" s="88"/>
      <c r="AD23" s="88"/>
      <c r="AE23" s="88"/>
      <c r="AF23" s="88"/>
    </row>
    <row r="24" spans="1:32" x14ac:dyDescent="0.3">
      <c r="A24" s="3" t="s">
        <v>1068</v>
      </c>
      <c r="B24" s="3" t="s">
        <v>1069</v>
      </c>
      <c r="C24" s="4"/>
      <c r="D24" s="3" t="s">
        <v>25</v>
      </c>
      <c r="E24" s="5" t="s">
        <v>1070</v>
      </c>
      <c r="F24" s="6">
        <v>758</v>
      </c>
      <c r="G24" s="3" t="s">
        <v>1071</v>
      </c>
      <c r="H24" s="3" t="s">
        <v>172</v>
      </c>
      <c r="I24" s="3"/>
      <c r="J24" s="6">
        <v>5002</v>
      </c>
      <c r="K24" s="3" t="s">
        <v>1072</v>
      </c>
      <c r="L24" s="3" t="s">
        <v>328</v>
      </c>
      <c r="M24" s="3" t="s">
        <v>22</v>
      </c>
      <c r="N24" s="6">
        <v>55802</v>
      </c>
      <c r="O24" s="2">
        <f t="shared" si="2"/>
        <v>42063</v>
      </c>
      <c r="P24" s="2">
        <v>42064</v>
      </c>
      <c r="Q24" s="2">
        <f t="shared" si="3"/>
        <v>42003</v>
      </c>
      <c r="R24" s="10" t="s">
        <v>1073</v>
      </c>
      <c r="S24" s="7">
        <v>41729</v>
      </c>
      <c r="T24" s="7" t="s">
        <v>974</v>
      </c>
      <c r="U24" s="7" t="s">
        <v>974</v>
      </c>
      <c r="V24" s="7" t="s">
        <v>974</v>
      </c>
      <c r="W24" s="6">
        <f t="shared" si="4"/>
        <v>1</v>
      </c>
      <c r="X24" s="6">
        <f t="shared" si="5"/>
        <v>0</v>
      </c>
      <c r="Y24" s="6">
        <f t="shared" si="6"/>
        <v>0</v>
      </c>
      <c r="Z24" s="6">
        <f t="shared" si="7"/>
        <v>0</v>
      </c>
      <c r="AA24" s="6">
        <f t="shared" si="8"/>
        <v>1</v>
      </c>
      <c r="AB24" s="8">
        <f t="shared" si="9"/>
        <v>41729</v>
      </c>
      <c r="AC24" s="88"/>
      <c r="AD24" s="88"/>
      <c r="AE24" s="88"/>
      <c r="AF24" s="88"/>
    </row>
    <row r="25" spans="1:32" x14ac:dyDescent="0.3">
      <c r="A25" s="44" t="s">
        <v>1074</v>
      </c>
      <c r="B25" s="44" t="s">
        <v>386</v>
      </c>
      <c r="C25" s="45"/>
      <c r="D25" s="44" t="s">
        <v>16</v>
      </c>
      <c r="E25" s="46" t="s">
        <v>1075</v>
      </c>
      <c r="F25" s="47">
        <v>866</v>
      </c>
      <c r="G25" s="44" t="s">
        <v>1076</v>
      </c>
      <c r="H25" s="44" t="s">
        <v>972</v>
      </c>
      <c r="I25" s="44"/>
      <c r="J25" s="47">
        <v>5111</v>
      </c>
      <c r="K25" s="44" t="s">
        <v>973</v>
      </c>
      <c r="L25" s="44" t="s">
        <v>136</v>
      </c>
      <c r="M25" s="44" t="s">
        <v>22</v>
      </c>
      <c r="N25" s="47">
        <v>55437</v>
      </c>
      <c r="O25" s="48">
        <f t="shared" si="2"/>
        <v>42490</v>
      </c>
      <c r="P25" s="48">
        <v>42491</v>
      </c>
      <c r="Q25" s="48">
        <f t="shared" si="3"/>
        <v>42430</v>
      </c>
      <c r="R25" s="44"/>
      <c r="S25" s="49" t="s">
        <v>974</v>
      </c>
      <c r="T25" s="49" t="s">
        <v>974</v>
      </c>
      <c r="U25" s="49">
        <v>43100</v>
      </c>
      <c r="V25" s="49" t="s">
        <v>974</v>
      </c>
      <c r="W25" s="47">
        <f t="shared" si="4"/>
        <v>0</v>
      </c>
      <c r="X25" s="47">
        <f t="shared" si="5"/>
        <v>0</v>
      </c>
      <c r="Y25" s="47">
        <f t="shared" si="6"/>
        <v>0</v>
      </c>
      <c r="Z25" s="47">
        <f t="shared" si="7"/>
        <v>0</v>
      </c>
      <c r="AA25" s="47">
        <f t="shared" si="8"/>
        <v>0</v>
      </c>
      <c r="AB25" s="50">
        <f t="shared" si="9"/>
        <v>43100</v>
      </c>
      <c r="AC25" s="88"/>
      <c r="AD25" s="88"/>
      <c r="AE25" s="88"/>
      <c r="AF25" s="88"/>
    </row>
    <row r="26" spans="1:32" x14ac:dyDescent="0.3">
      <c r="A26" s="26" t="s">
        <v>1077</v>
      </c>
      <c r="B26" s="26" t="s">
        <v>519</v>
      </c>
      <c r="C26" s="27"/>
      <c r="D26" s="26" t="s">
        <v>25</v>
      </c>
      <c r="E26" s="28" t="s">
        <v>974</v>
      </c>
      <c r="F26" s="26">
        <v>605</v>
      </c>
      <c r="G26" s="26" t="s">
        <v>1078</v>
      </c>
      <c r="H26" s="26" t="s">
        <v>1079</v>
      </c>
      <c r="I26" s="26"/>
      <c r="J26" s="26">
        <v>5125</v>
      </c>
      <c r="K26" s="26" t="s">
        <v>1080</v>
      </c>
      <c r="L26" s="26" t="s">
        <v>51</v>
      </c>
      <c r="M26" s="26" t="s">
        <v>22</v>
      </c>
      <c r="N26" s="29">
        <v>55114</v>
      </c>
      <c r="O26" s="30">
        <f t="shared" si="2"/>
        <v>42094</v>
      </c>
      <c r="P26" s="30">
        <v>42095</v>
      </c>
      <c r="Q26" s="30">
        <f t="shared" si="3"/>
        <v>42034</v>
      </c>
      <c r="R26" s="31" t="s">
        <v>1081</v>
      </c>
      <c r="S26" s="32" t="s">
        <v>974</v>
      </c>
      <c r="T26" s="32">
        <v>42735</v>
      </c>
      <c r="U26" s="32" t="s">
        <v>974</v>
      </c>
      <c r="V26" s="32" t="s">
        <v>974</v>
      </c>
      <c r="W26" s="33">
        <f t="shared" si="4"/>
        <v>0</v>
      </c>
      <c r="X26" s="33">
        <f t="shared" si="5"/>
        <v>0</v>
      </c>
      <c r="Y26" s="33">
        <f t="shared" si="6"/>
        <v>0</v>
      </c>
      <c r="Z26" s="33">
        <f t="shared" si="7"/>
        <v>0</v>
      </c>
      <c r="AA26" s="33">
        <f t="shared" si="8"/>
        <v>0</v>
      </c>
      <c r="AB26" s="34">
        <f t="shared" si="9"/>
        <v>42735</v>
      </c>
      <c r="AC26" s="88"/>
      <c r="AD26" s="88"/>
      <c r="AE26" s="88"/>
      <c r="AF26" s="88"/>
    </row>
    <row r="27" spans="1:32" x14ac:dyDescent="0.3">
      <c r="A27" s="44" t="s">
        <v>1082</v>
      </c>
      <c r="B27" s="44" t="s">
        <v>165</v>
      </c>
      <c r="C27" s="12" t="s">
        <v>993</v>
      </c>
      <c r="D27" s="44" t="s">
        <v>1083</v>
      </c>
      <c r="E27" s="46" t="s">
        <v>1084</v>
      </c>
      <c r="F27" s="14">
        <v>1047</v>
      </c>
      <c r="G27" s="44" t="s">
        <v>70</v>
      </c>
      <c r="H27" s="44" t="s">
        <v>71</v>
      </c>
      <c r="I27" s="44" t="s">
        <v>1056</v>
      </c>
      <c r="J27" s="47">
        <v>5082</v>
      </c>
      <c r="K27" s="44" t="s">
        <v>1039</v>
      </c>
      <c r="L27" s="44" t="s">
        <v>73</v>
      </c>
      <c r="M27" s="44" t="s">
        <v>22</v>
      </c>
      <c r="N27" s="47">
        <v>55345</v>
      </c>
      <c r="O27" s="15">
        <f t="shared" si="2"/>
        <v>43373</v>
      </c>
      <c r="P27" s="15">
        <v>43374</v>
      </c>
      <c r="Q27" s="15">
        <f t="shared" si="3"/>
        <v>43313</v>
      </c>
      <c r="R27" s="11" t="s">
        <v>1085</v>
      </c>
      <c r="S27" s="41"/>
      <c r="T27" s="41"/>
      <c r="U27" s="41"/>
      <c r="V27" s="41"/>
      <c r="W27" s="14"/>
      <c r="X27" s="14"/>
      <c r="Y27" s="14"/>
      <c r="Z27" s="14"/>
      <c r="AA27" s="14"/>
      <c r="AB27" s="41"/>
      <c r="AC27" s="88"/>
      <c r="AD27" s="88"/>
      <c r="AE27" s="88"/>
      <c r="AF27" s="88"/>
    </row>
    <row r="28" spans="1:32" x14ac:dyDescent="0.3">
      <c r="A28" s="44" t="s">
        <v>1086</v>
      </c>
      <c r="B28" s="44" t="s">
        <v>88</v>
      </c>
      <c r="C28" s="45"/>
      <c r="D28" s="44" t="s">
        <v>25</v>
      </c>
      <c r="E28" s="46" t="s">
        <v>1087</v>
      </c>
      <c r="F28" s="47">
        <v>925</v>
      </c>
      <c r="G28" s="44" t="s">
        <v>1088</v>
      </c>
      <c r="H28" s="44" t="s">
        <v>1089</v>
      </c>
      <c r="I28" s="44"/>
      <c r="J28" s="47">
        <v>5083</v>
      </c>
      <c r="K28" s="44" t="s">
        <v>1090</v>
      </c>
      <c r="L28" s="44" t="s">
        <v>1091</v>
      </c>
      <c r="M28" s="44" t="s">
        <v>22</v>
      </c>
      <c r="N28" s="47">
        <v>55121</v>
      </c>
      <c r="O28" s="48">
        <f t="shared" si="2"/>
        <v>42886</v>
      </c>
      <c r="P28" s="48">
        <v>42887</v>
      </c>
      <c r="Q28" s="48">
        <f t="shared" si="3"/>
        <v>42826</v>
      </c>
      <c r="R28" s="44"/>
      <c r="S28" s="49">
        <v>44286</v>
      </c>
      <c r="T28" s="49">
        <v>43830</v>
      </c>
      <c r="U28" s="49" t="s">
        <v>974</v>
      </c>
      <c r="V28" s="49" t="s">
        <v>974</v>
      </c>
      <c r="W28" s="47">
        <f>IF(S28&lt;O28,1,0)</f>
        <v>0</v>
      </c>
      <c r="X28" s="47">
        <f>IF(T28&lt;O28,1,0)</f>
        <v>0</v>
      </c>
      <c r="Y28" s="47">
        <f>IF(U28&lt;O28,1,0)</f>
        <v>0</v>
      </c>
      <c r="Z28" s="47">
        <f>IF(V28&lt;O28,1,0)</f>
        <v>0</v>
      </c>
      <c r="AA28" s="47">
        <f>SUM(W28:Z28)</f>
        <v>0</v>
      </c>
      <c r="AB28" s="50">
        <f>IF( S28&lt;&gt;"--", S28, IF( T28&lt;&gt;"--", T28, IF( U28&lt;&gt;"--", U28, IF( V28&lt;&gt;"--", V28, "--" ))))</f>
        <v>44286</v>
      </c>
      <c r="AC28" s="88"/>
      <c r="AD28" s="88"/>
      <c r="AE28" s="88"/>
      <c r="AF28" s="88"/>
    </row>
    <row r="29" spans="1:32" x14ac:dyDescent="0.3">
      <c r="A29" s="11" t="s">
        <v>1092</v>
      </c>
      <c r="B29" s="11" t="s">
        <v>386</v>
      </c>
      <c r="C29" s="12"/>
      <c r="D29" s="11" t="s">
        <v>16</v>
      </c>
      <c r="E29" s="13" t="s">
        <v>1093</v>
      </c>
      <c r="F29" s="14">
        <v>811</v>
      </c>
      <c r="G29" s="11" t="s">
        <v>1094</v>
      </c>
      <c r="H29" s="11" t="s">
        <v>1095</v>
      </c>
      <c r="I29" s="11"/>
      <c r="J29" s="14">
        <v>5079</v>
      </c>
      <c r="K29" s="11" t="s">
        <v>1096</v>
      </c>
      <c r="L29" s="11" t="s">
        <v>1097</v>
      </c>
      <c r="M29" s="11" t="s">
        <v>1098</v>
      </c>
      <c r="N29" s="14">
        <v>33619</v>
      </c>
      <c r="O29" s="15">
        <f t="shared" si="2"/>
        <v>42094</v>
      </c>
      <c r="P29" s="15">
        <v>42095</v>
      </c>
      <c r="Q29" s="15">
        <f t="shared" si="3"/>
        <v>42034</v>
      </c>
      <c r="R29" s="10" t="s">
        <v>1099</v>
      </c>
      <c r="S29" s="7" t="s">
        <v>974</v>
      </c>
      <c r="T29" s="7" t="s">
        <v>974</v>
      </c>
      <c r="U29" s="7">
        <v>43465</v>
      </c>
      <c r="V29" s="7" t="s">
        <v>974</v>
      </c>
      <c r="W29" s="6">
        <f>IF(S29&lt;O29,1,0)</f>
        <v>0</v>
      </c>
      <c r="X29" s="6">
        <f>IF(T29&lt;O29,1,0)</f>
        <v>0</v>
      </c>
      <c r="Y29" s="6">
        <f>IF(U29&lt;O29,1,0)</f>
        <v>0</v>
      </c>
      <c r="Z29" s="6">
        <f>IF(V29&lt;O29,1,0)</f>
        <v>0</v>
      </c>
      <c r="AA29" s="6">
        <f>SUM(W29:Z29)</f>
        <v>0</v>
      </c>
      <c r="AB29" s="8">
        <f>IF( S29&lt;&gt;"--", S29, IF( T29&lt;&gt;"--", T29, IF( U29&lt;&gt;"--", U29, IF( V29&lt;&gt;"--", V29, "--" ))))</f>
        <v>43465</v>
      </c>
      <c r="AC29" s="88"/>
      <c r="AD29" s="88"/>
      <c r="AE29" s="88"/>
      <c r="AF29" s="88"/>
    </row>
    <row r="30" spans="1:32" x14ac:dyDescent="0.3">
      <c r="A30" s="88" t="s">
        <v>1100</v>
      </c>
      <c r="B30" s="88" t="s">
        <v>407</v>
      </c>
      <c r="D30" s="88" t="s">
        <v>25</v>
      </c>
      <c r="E30" s="88"/>
      <c r="F30" s="88">
        <v>880</v>
      </c>
      <c r="G30" s="88"/>
      <c r="H30" s="88"/>
      <c r="I30" s="88"/>
      <c r="J30" s="88"/>
      <c r="K30" s="88" t="s">
        <v>1101</v>
      </c>
      <c r="L30" s="88" t="s">
        <v>1091</v>
      </c>
      <c r="M30" s="88" t="s">
        <v>22</v>
      </c>
      <c r="N30" s="88">
        <v>55122</v>
      </c>
      <c r="O30" s="1">
        <v>35096</v>
      </c>
      <c r="P30" s="88"/>
      <c r="Q30" s="88"/>
      <c r="R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</row>
    <row r="31" spans="1:32" x14ac:dyDescent="0.3">
      <c r="A31" s="11" t="s">
        <v>256</v>
      </c>
      <c r="B31" s="11" t="s">
        <v>306</v>
      </c>
      <c r="C31" s="12"/>
      <c r="D31" s="11" t="s">
        <v>25</v>
      </c>
      <c r="E31" s="13" t="s">
        <v>1102</v>
      </c>
      <c r="F31" s="14">
        <v>830</v>
      </c>
      <c r="G31" s="11" t="s">
        <v>1103</v>
      </c>
      <c r="H31" s="11" t="s">
        <v>172</v>
      </c>
      <c r="I31" s="11"/>
      <c r="J31" s="14">
        <v>5002</v>
      </c>
      <c r="K31" s="11" t="s">
        <v>173</v>
      </c>
      <c r="L31" s="11" t="s">
        <v>100</v>
      </c>
      <c r="M31" s="11" t="s">
        <v>22</v>
      </c>
      <c r="N31" s="14">
        <v>55413</v>
      </c>
      <c r="O31" s="15">
        <f t="shared" ref="O31:O55" si="10">P31-1</f>
        <v>42613</v>
      </c>
      <c r="P31" s="15">
        <v>42614</v>
      </c>
      <c r="Q31" s="15">
        <f t="shared" ref="Q31:Q55" si="11">O31-60</f>
        <v>42553</v>
      </c>
      <c r="R31" s="11"/>
      <c r="S31" s="40" t="s">
        <v>974</v>
      </c>
      <c r="T31" s="40">
        <v>43465</v>
      </c>
      <c r="U31" s="40" t="s">
        <v>974</v>
      </c>
      <c r="V31" s="40" t="s">
        <v>974</v>
      </c>
      <c r="W31" s="14">
        <f t="shared" ref="W31:W37" si="12">IF(S31&lt;O31,1,0)</f>
        <v>0</v>
      </c>
      <c r="X31" s="14">
        <f t="shared" ref="X31:X37" si="13">IF(T31&lt;O31,1,0)</f>
        <v>0</v>
      </c>
      <c r="Y31" s="14">
        <f t="shared" ref="Y31:Y37" si="14">IF(U31&lt;O31,1,0)</f>
        <v>0</v>
      </c>
      <c r="Z31" s="14">
        <f t="shared" ref="Z31:Z37" si="15">IF(V31&lt;O31,1,0)</f>
        <v>0</v>
      </c>
      <c r="AA31" s="14">
        <f t="shared" ref="AA31:AA37" si="16">SUM(W31:Z31)</f>
        <v>0</v>
      </c>
      <c r="AB31" s="41">
        <f>IF( S31&lt;&gt;"--", S31, IF( T31&lt;&gt;"--", T31, IF( U31&lt;&gt;"--", U31, IF( V31&lt;&gt;"--", V31, "--" ))))</f>
        <v>43465</v>
      </c>
      <c r="AC31" s="88"/>
      <c r="AD31" s="88"/>
      <c r="AE31" s="88"/>
      <c r="AF31" s="88"/>
    </row>
    <row r="32" spans="1:32" x14ac:dyDescent="0.3">
      <c r="A32" s="88" t="s">
        <v>1104</v>
      </c>
      <c r="B32" s="88" t="s">
        <v>735</v>
      </c>
      <c r="C32" s="18" t="s">
        <v>993</v>
      </c>
      <c r="D32" s="88" t="s">
        <v>16</v>
      </c>
      <c r="E32" s="88" t="s">
        <v>1105</v>
      </c>
      <c r="F32" s="88">
        <v>805</v>
      </c>
      <c r="G32" s="88" t="s">
        <v>110</v>
      </c>
      <c r="H32" s="88" t="s">
        <v>111</v>
      </c>
      <c r="I32" s="88" t="s">
        <v>1106</v>
      </c>
      <c r="J32" s="88">
        <v>5155</v>
      </c>
      <c r="K32" s="88" t="s">
        <v>112</v>
      </c>
      <c r="L32" s="88" t="s">
        <v>57</v>
      </c>
      <c r="M32" s="88" t="s">
        <v>22</v>
      </c>
      <c r="N32" s="88">
        <v>55127</v>
      </c>
      <c r="O32" s="1">
        <f t="shared" si="10"/>
        <v>41698</v>
      </c>
      <c r="P32" s="1">
        <v>41699</v>
      </c>
      <c r="Q32" s="1">
        <f t="shared" si="11"/>
        <v>41638</v>
      </c>
      <c r="R32" s="88" t="s">
        <v>1107</v>
      </c>
      <c r="S32" s="17" t="s">
        <v>974</v>
      </c>
      <c r="T32" s="17" t="s">
        <v>974</v>
      </c>
      <c r="U32" s="17" t="s">
        <v>974</v>
      </c>
      <c r="V32" s="17" t="s">
        <v>974</v>
      </c>
      <c r="W32" s="88">
        <f t="shared" si="12"/>
        <v>0</v>
      </c>
      <c r="X32" s="88">
        <f t="shared" si="13"/>
        <v>0</v>
      </c>
      <c r="Y32" s="88">
        <f t="shared" si="14"/>
        <v>0</v>
      </c>
      <c r="Z32" s="88">
        <f t="shared" si="15"/>
        <v>0</v>
      </c>
      <c r="AA32" s="88">
        <f t="shared" si="16"/>
        <v>0</v>
      </c>
      <c r="AB32" s="16" t="str">
        <f>IF( S32&lt;&gt;"--", S32, IF( T32&lt;&gt;"--", T32, IF( U32&lt;&gt;"--", U32, IF( V32&lt;&gt;"--", V32, "--" ))))</f>
        <v>--</v>
      </c>
      <c r="AC32" s="88"/>
      <c r="AD32" s="88"/>
      <c r="AE32" s="88"/>
      <c r="AF32" s="88"/>
    </row>
    <row r="33" spans="1:33" x14ac:dyDescent="0.3">
      <c r="A33" s="88" t="s">
        <v>1108</v>
      </c>
      <c r="B33" s="88" t="s">
        <v>138</v>
      </c>
      <c r="D33" s="88" t="s">
        <v>16</v>
      </c>
      <c r="E33" s="89" t="s">
        <v>1109</v>
      </c>
      <c r="F33" s="88">
        <v>722</v>
      </c>
      <c r="G33" s="88" t="s">
        <v>1110</v>
      </c>
      <c r="H33" s="88" t="s">
        <v>1111</v>
      </c>
      <c r="I33" s="88"/>
      <c r="J33" s="88">
        <v>5062</v>
      </c>
      <c r="K33" s="88" t="s">
        <v>1112</v>
      </c>
      <c r="L33" s="88" t="s">
        <v>1113</v>
      </c>
      <c r="M33" s="88" t="s">
        <v>22</v>
      </c>
      <c r="N33" s="88">
        <v>56073</v>
      </c>
      <c r="O33" s="1">
        <f t="shared" si="10"/>
        <v>41912</v>
      </c>
      <c r="P33" s="1">
        <v>41913</v>
      </c>
      <c r="Q33" s="1">
        <f t="shared" si="11"/>
        <v>41852</v>
      </c>
      <c r="R33" s="88"/>
      <c r="S33" s="17">
        <v>43373</v>
      </c>
      <c r="T33" s="17" t="s">
        <v>974</v>
      </c>
      <c r="U33" s="17" t="s">
        <v>974</v>
      </c>
      <c r="V33" s="17" t="s">
        <v>974</v>
      </c>
      <c r="W33" s="88">
        <f t="shared" si="12"/>
        <v>0</v>
      </c>
      <c r="X33" s="88">
        <f t="shared" si="13"/>
        <v>0</v>
      </c>
      <c r="Y33" s="88">
        <f t="shared" si="14"/>
        <v>0</v>
      </c>
      <c r="Z33" s="88">
        <f t="shared" si="15"/>
        <v>0</v>
      </c>
      <c r="AA33" s="88">
        <f t="shared" si="16"/>
        <v>0</v>
      </c>
      <c r="AB33" s="16">
        <f>IF( S33&lt;&gt;"--", S33, IF( T33&lt;&gt;"--", T33, IF( U33&lt;&gt;"--", U33, IF( V33&lt;&gt;"--", V33, "--" ))))</f>
        <v>43373</v>
      </c>
      <c r="AC33" s="88"/>
      <c r="AD33" s="88"/>
      <c r="AE33" s="88"/>
      <c r="AF33" s="88"/>
      <c r="AG33" s="88"/>
    </row>
    <row r="34" spans="1:33" x14ac:dyDescent="0.3">
      <c r="A34" s="3" t="s">
        <v>1114</v>
      </c>
      <c r="B34" s="3" t="s">
        <v>598</v>
      </c>
      <c r="C34" s="4"/>
      <c r="D34" s="3" t="s">
        <v>16</v>
      </c>
      <c r="E34" s="5" t="s">
        <v>1115</v>
      </c>
      <c r="F34" s="6">
        <v>387</v>
      </c>
      <c r="G34" s="3" t="s">
        <v>1116</v>
      </c>
      <c r="H34" s="3" t="s">
        <v>172</v>
      </c>
      <c r="I34" s="3"/>
      <c r="J34" s="6">
        <v>5002</v>
      </c>
      <c r="K34" s="3" t="s">
        <v>173</v>
      </c>
      <c r="L34" s="3" t="s">
        <v>100</v>
      </c>
      <c r="M34" s="3" t="s">
        <v>22</v>
      </c>
      <c r="N34" s="6">
        <v>55413</v>
      </c>
      <c r="O34" s="2">
        <f t="shared" si="10"/>
        <v>42338</v>
      </c>
      <c r="P34" s="2">
        <v>42339</v>
      </c>
      <c r="Q34" s="2">
        <f t="shared" si="11"/>
        <v>42278</v>
      </c>
      <c r="R34" s="3"/>
      <c r="S34" s="7" t="s">
        <v>974</v>
      </c>
      <c r="T34" s="7">
        <v>43465</v>
      </c>
      <c r="U34" s="7" t="s">
        <v>974</v>
      </c>
      <c r="V34" s="7" t="s">
        <v>974</v>
      </c>
      <c r="W34" s="6">
        <f t="shared" si="12"/>
        <v>0</v>
      </c>
      <c r="X34" s="6">
        <f t="shared" si="13"/>
        <v>0</v>
      </c>
      <c r="Y34" s="6">
        <f t="shared" si="14"/>
        <v>0</v>
      </c>
      <c r="Z34" s="6">
        <f t="shared" si="15"/>
        <v>0</v>
      </c>
      <c r="AA34" s="6">
        <f t="shared" si="16"/>
        <v>0</v>
      </c>
      <c r="AB34" s="8">
        <f>IF( S34&lt;&gt;"--", S34, IF( T34&lt;&gt;"--", T34, IF( U34&lt;&gt;"--", U34, IF( V34&lt;&gt;"--", V34, "--" ))))</f>
        <v>43465</v>
      </c>
      <c r="AC34" s="88"/>
      <c r="AD34" s="88"/>
      <c r="AE34" s="88"/>
      <c r="AF34" s="88"/>
      <c r="AG34" s="88"/>
    </row>
    <row r="35" spans="1:33" x14ac:dyDescent="0.3">
      <c r="A35" s="88" t="s">
        <v>1117</v>
      </c>
      <c r="B35" s="88" t="s">
        <v>798</v>
      </c>
      <c r="D35" s="88" t="s">
        <v>16</v>
      </c>
      <c r="E35" s="89" t="s">
        <v>1118</v>
      </c>
      <c r="F35" s="88">
        <v>214</v>
      </c>
      <c r="G35" s="88" t="s">
        <v>1119</v>
      </c>
      <c r="H35" s="88" t="s">
        <v>1120</v>
      </c>
      <c r="I35" s="88"/>
      <c r="J35" s="88">
        <v>5175</v>
      </c>
      <c r="K35" s="88" t="s">
        <v>1121</v>
      </c>
      <c r="L35" s="88" t="s">
        <v>57</v>
      </c>
      <c r="M35" s="88" t="s">
        <v>22</v>
      </c>
      <c r="N35" s="88">
        <v>55127</v>
      </c>
      <c r="O35" s="1">
        <f t="shared" si="10"/>
        <v>41608</v>
      </c>
      <c r="P35" s="1">
        <v>41609</v>
      </c>
      <c r="Q35" s="1">
        <f t="shared" si="11"/>
        <v>41548</v>
      </c>
      <c r="R35" s="88"/>
      <c r="S35" s="17" t="s">
        <v>974</v>
      </c>
      <c r="T35" s="17" t="s">
        <v>974</v>
      </c>
      <c r="U35" s="17" t="s">
        <v>974</v>
      </c>
      <c r="V35" s="17" t="s">
        <v>974</v>
      </c>
      <c r="W35" s="88">
        <f t="shared" si="12"/>
        <v>0</v>
      </c>
      <c r="X35" s="88">
        <f t="shared" si="13"/>
        <v>0</v>
      </c>
      <c r="Y35" s="88">
        <f t="shared" si="14"/>
        <v>0</v>
      </c>
      <c r="Z35" s="88">
        <f t="shared" si="15"/>
        <v>0</v>
      </c>
      <c r="AA35" s="88">
        <f t="shared" si="16"/>
        <v>0</v>
      </c>
      <c r="AB35" s="16" t="str">
        <f>IF( S35&lt;&gt;"--", S35, IF( T35&lt;&gt;"--", T35, IF( U35&lt;&gt;"--", U35, IF( V35&lt;&gt;"--", V35, "--" ))))</f>
        <v>--</v>
      </c>
      <c r="AC35" s="88"/>
      <c r="AD35" s="88"/>
      <c r="AE35" s="88"/>
      <c r="AF35" s="31" t="s">
        <v>979</v>
      </c>
      <c r="AG35" s="88"/>
    </row>
    <row r="36" spans="1:33" x14ac:dyDescent="0.3">
      <c r="A36" s="3" t="s">
        <v>1122</v>
      </c>
      <c r="B36" s="3" t="s">
        <v>1123</v>
      </c>
      <c r="C36" s="4" t="s">
        <v>993</v>
      </c>
      <c r="D36" s="3" t="s">
        <v>16</v>
      </c>
      <c r="E36" s="5" t="s">
        <v>1124</v>
      </c>
      <c r="F36" s="6">
        <v>1013</v>
      </c>
      <c r="G36" s="3" t="s">
        <v>59</v>
      </c>
      <c r="H36" s="3" t="s">
        <v>34</v>
      </c>
      <c r="I36" s="3" t="s">
        <v>1125</v>
      </c>
      <c r="J36" s="6">
        <v>5192</v>
      </c>
      <c r="K36" s="3" t="s">
        <v>36</v>
      </c>
      <c r="L36" s="3" t="s">
        <v>51</v>
      </c>
      <c r="M36" s="3" t="s">
        <v>22</v>
      </c>
      <c r="N36" s="6">
        <v>55117</v>
      </c>
      <c r="O36" s="2">
        <f t="shared" si="10"/>
        <v>42185</v>
      </c>
      <c r="P36" s="2">
        <v>42186</v>
      </c>
      <c r="Q36" s="2">
        <f t="shared" si="11"/>
        <v>42125</v>
      </c>
      <c r="R36" s="3"/>
      <c r="S36" s="7" t="s">
        <v>974</v>
      </c>
      <c r="T36" s="7" t="s">
        <v>974</v>
      </c>
      <c r="U36" s="7" t="s">
        <v>974</v>
      </c>
      <c r="V36" s="7" t="s">
        <v>974</v>
      </c>
      <c r="W36" s="6">
        <f t="shared" si="12"/>
        <v>0</v>
      </c>
      <c r="X36" s="6">
        <f t="shared" si="13"/>
        <v>0</v>
      </c>
      <c r="Y36" s="6">
        <f t="shared" si="14"/>
        <v>0</v>
      </c>
      <c r="Z36" s="6">
        <f t="shared" si="15"/>
        <v>0</v>
      </c>
      <c r="AA36" s="6">
        <f t="shared" si="16"/>
        <v>0</v>
      </c>
      <c r="AB36" s="8" t="e">
        <f>IF( QRCs!#REF!&lt;&gt;"--", QRCs!#REF!, IF( T36&lt;&gt;"--", T36, IF( U36&lt;&gt;"--", U36, IF( V36&lt;&gt;"--", V36, "--" ))))</f>
        <v>#REF!</v>
      </c>
      <c r="AC36" s="88"/>
      <c r="AD36" s="88"/>
      <c r="AE36" s="88"/>
      <c r="AF36" s="88"/>
      <c r="AG36" s="88"/>
    </row>
    <row r="37" spans="1:33" x14ac:dyDescent="0.3">
      <c r="A37" s="26" t="s">
        <v>1126</v>
      </c>
      <c r="B37" s="26" t="s">
        <v>1127</v>
      </c>
      <c r="C37" s="27"/>
      <c r="D37" s="26" t="s">
        <v>16</v>
      </c>
      <c r="E37" s="35" t="s">
        <v>1128</v>
      </c>
      <c r="F37" s="26">
        <v>358</v>
      </c>
      <c r="G37" s="26" t="s">
        <v>1129</v>
      </c>
      <c r="H37" s="26" t="s">
        <v>1044</v>
      </c>
      <c r="I37" s="26"/>
      <c r="J37" s="26">
        <v>5050</v>
      </c>
      <c r="K37" s="26" t="s">
        <v>1046</v>
      </c>
      <c r="L37" s="26" t="s">
        <v>1047</v>
      </c>
      <c r="M37" s="26" t="s">
        <v>22</v>
      </c>
      <c r="N37" s="26">
        <v>55113</v>
      </c>
      <c r="O37" s="36">
        <f t="shared" si="10"/>
        <v>42094</v>
      </c>
      <c r="P37" s="36">
        <v>42095</v>
      </c>
      <c r="Q37" s="36">
        <f t="shared" si="11"/>
        <v>42034</v>
      </c>
      <c r="R37" s="88"/>
      <c r="S37" s="17" t="s">
        <v>974</v>
      </c>
      <c r="T37" s="17" t="s">
        <v>974</v>
      </c>
      <c r="U37" s="17">
        <v>42735</v>
      </c>
      <c r="V37" s="17" t="s">
        <v>974</v>
      </c>
      <c r="W37" s="88">
        <f t="shared" si="12"/>
        <v>0</v>
      </c>
      <c r="X37" s="88">
        <f t="shared" si="13"/>
        <v>0</v>
      </c>
      <c r="Y37" s="88">
        <f t="shared" si="14"/>
        <v>0</v>
      </c>
      <c r="Z37" s="88">
        <f t="shared" si="15"/>
        <v>0</v>
      </c>
      <c r="AA37" s="88">
        <f t="shared" si="16"/>
        <v>0</v>
      </c>
      <c r="AB37" s="16">
        <f>IF( S37&lt;&gt;"--", S37, IF( T37&lt;&gt;"--", T37, IF( U37&lt;&gt;"--", U37, IF( V37&lt;&gt;"--", V37, "--" ))))</f>
        <v>42735</v>
      </c>
      <c r="AC37" s="88"/>
      <c r="AD37" s="88"/>
      <c r="AE37" s="88"/>
      <c r="AF37" s="88"/>
      <c r="AG37" s="88"/>
    </row>
    <row r="38" spans="1:33" x14ac:dyDescent="0.3">
      <c r="A38" s="44" t="s">
        <v>1130</v>
      </c>
      <c r="B38" s="44" t="s">
        <v>1131</v>
      </c>
      <c r="C38" s="12" t="s">
        <v>993</v>
      </c>
      <c r="D38" s="44" t="s">
        <v>25</v>
      </c>
      <c r="E38" s="46" t="s">
        <v>1132</v>
      </c>
      <c r="F38" s="14">
        <v>1039</v>
      </c>
      <c r="G38" s="44" t="s">
        <v>116</v>
      </c>
      <c r="H38" s="44" t="s">
        <v>1133</v>
      </c>
      <c r="I38" s="44" t="s">
        <v>1134</v>
      </c>
      <c r="J38" s="14">
        <v>5206</v>
      </c>
      <c r="K38" s="44" t="s">
        <v>118</v>
      </c>
      <c r="L38" s="44" t="s">
        <v>119</v>
      </c>
      <c r="M38" s="44" t="s">
        <v>22</v>
      </c>
      <c r="N38" s="14">
        <v>55430</v>
      </c>
      <c r="O38" s="15">
        <f t="shared" si="10"/>
        <v>43131</v>
      </c>
      <c r="P38" s="15">
        <v>43132</v>
      </c>
      <c r="Q38" s="15">
        <f t="shared" si="11"/>
        <v>43071</v>
      </c>
      <c r="R38" s="11" t="s">
        <v>1135</v>
      </c>
      <c r="S38" s="49" t="s">
        <v>974</v>
      </c>
      <c r="T38" s="49" t="s">
        <v>974</v>
      </c>
      <c r="U38" s="49" t="s">
        <v>974</v>
      </c>
      <c r="V38" s="49" t="s">
        <v>974</v>
      </c>
      <c r="W38" s="14"/>
      <c r="X38" s="14"/>
      <c r="Y38" s="14"/>
      <c r="Z38" s="14"/>
      <c r="AA38" s="14"/>
      <c r="AB38" s="41"/>
      <c r="AC38" s="88"/>
      <c r="AD38" s="88"/>
      <c r="AE38" s="88"/>
      <c r="AF38" s="88"/>
      <c r="AG38" s="88"/>
    </row>
    <row r="39" spans="1:33" x14ac:dyDescent="0.3">
      <c r="A39" s="11" t="s">
        <v>1136</v>
      </c>
      <c r="B39" s="11" t="s">
        <v>1137</v>
      </c>
      <c r="C39" s="12" t="s">
        <v>993</v>
      </c>
      <c r="D39" s="11" t="s">
        <v>16</v>
      </c>
      <c r="E39" s="13" t="s">
        <v>1138</v>
      </c>
      <c r="F39" s="14">
        <v>1014</v>
      </c>
      <c r="G39" s="11" t="s">
        <v>759</v>
      </c>
      <c r="H39" s="11" t="s">
        <v>1044</v>
      </c>
      <c r="I39" s="11" t="s">
        <v>1045</v>
      </c>
      <c r="J39" s="14">
        <v>5050</v>
      </c>
      <c r="K39" s="11" t="s">
        <v>1046</v>
      </c>
      <c r="L39" s="11" t="s">
        <v>1047</v>
      </c>
      <c r="M39" s="11" t="s">
        <v>22</v>
      </c>
      <c r="N39" s="14">
        <v>55113</v>
      </c>
      <c r="O39" s="15">
        <f t="shared" si="10"/>
        <v>42582</v>
      </c>
      <c r="P39" s="15">
        <v>42583</v>
      </c>
      <c r="Q39" s="15">
        <f t="shared" si="11"/>
        <v>42522</v>
      </c>
      <c r="R39" s="11" t="s">
        <v>1139</v>
      </c>
      <c r="S39" s="40" t="s">
        <v>974</v>
      </c>
      <c r="T39" s="40" t="s">
        <v>974</v>
      </c>
      <c r="U39" s="40" t="s">
        <v>974</v>
      </c>
      <c r="V39" s="40" t="s">
        <v>974</v>
      </c>
      <c r="W39" s="14">
        <f t="shared" ref="W39:W55" si="17">IF(S39&lt;O39,1,0)</f>
        <v>0</v>
      </c>
      <c r="X39" s="14">
        <f t="shared" ref="X39:X55" si="18">IF(T39&lt;O39,1,0)</f>
        <v>0</v>
      </c>
      <c r="Y39" s="14">
        <f t="shared" ref="Y39:Y55" si="19">IF(U39&lt;O39,1,0)</f>
        <v>0</v>
      </c>
      <c r="Z39" s="14">
        <f t="shared" ref="Z39:Z55" si="20">IF(V39&lt;O39,1,0)</f>
        <v>0</v>
      </c>
      <c r="AA39" s="14">
        <f t="shared" ref="AA39:AA55" si="21">SUM(W39:Z39)</f>
        <v>0</v>
      </c>
      <c r="AB39" s="41" t="str">
        <f>IF( S39&lt;&gt;"--", S39, IF( T39&lt;&gt;"--", T39, IF( U39&lt;&gt;"--", U39, IF( V39&lt;&gt;"--", V39, "--" ))))</f>
        <v>--</v>
      </c>
      <c r="AC39" s="88"/>
      <c r="AD39" s="88"/>
      <c r="AE39" s="88"/>
      <c r="AF39" s="88"/>
      <c r="AG39" s="88"/>
    </row>
    <row r="40" spans="1:33" x14ac:dyDescent="0.3">
      <c r="A40" s="11" t="s">
        <v>1140</v>
      </c>
      <c r="B40" s="11" t="s">
        <v>1141</v>
      </c>
      <c r="C40" s="12"/>
      <c r="D40" s="11" t="s">
        <v>16</v>
      </c>
      <c r="E40" s="13" t="s">
        <v>1142</v>
      </c>
      <c r="F40" s="14">
        <v>825</v>
      </c>
      <c r="G40" s="11" t="s">
        <v>1143</v>
      </c>
      <c r="H40" s="11" t="s">
        <v>172</v>
      </c>
      <c r="I40" s="11"/>
      <c r="J40" s="14">
        <v>5002</v>
      </c>
      <c r="K40" s="11" t="s">
        <v>173</v>
      </c>
      <c r="L40" s="11" t="s">
        <v>100</v>
      </c>
      <c r="M40" s="11" t="s">
        <v>22</v>
      </c>
      <c r="N40" s="14">
        <v>55413</v>
      </c>
      <c r="O40" s="15">
        <f t="shared" si="10"/>
        <v>42886</v>
      </c>
      <c r="P40" s="15">
        <v>42887</v>
      </c>
      <c r="Q40" s="15">
        <f t="shared" si="11"/>
        <v>42826</v>
      </c>
      <c r="R40" s="11"/>
      <c r="S40" s="40" t="s">
        <v>974</v>
      </c>
      <c r="T40" s="40" t="s">
        <v>974</v>
      </c>
      <c r="U40" s="40">
        <v>43465</v>
      </c>
      <c r="V40" s="40" t="s">
        <v>974</v>
      </c>
      <c r="W40" s="14">
        <f t="shared" si="17"/>
        <v>0</v>
      </c>
      <c r="X40" s="14">
        <f t="shared" si="18"/>
        <v>0</v>
      </c>
      <c r="Y40" s="14">
        <f t="shared" si="19"/>
        <v>0</v>
      </c>
      <c r="Z40" s="14">
        <f t="shared" si="20"/>
        <v>0</v>
      </c>
      <c r="AA40" s="14">
        <f t="shared" si="21"/>
        <v>0</v>
      </c>
      <c r="AB40" s="41">
        <f>IF( S40&lt;&gt;"--", S40, IF( T40&lt;&gt;"--", T40, IF( U40&lt;&gt;"--", U40, IF( V40&lt;&gt;"--", V40, "--" ))))</f>
        <v>43465</v>
      </c>
      <c r="AC40" s="88"/>
      <c r="AD40" s="88"/>
      <c r="AE40" s="88"/>
      <c r="AF40" s="88"/>
      <c r="AG40" s="88"/>
    </row>
    <row r="41" spans="1:33" x14ac:dyDescent="0.3">
      <c r="A41" s="44" t="s">
        <v>1144</v>
      </c>
      <c r="B41" s="44" t="s">
        <v>129</v>
      </c>
      <c r="C41" s="45"/>
      <c r="D41" s="44" t="s">
        <v>16</v>
      </c>
      <c r="E41" s="46" t="s">
        <v>1145</v>
      </c>
      <c r="F41" s="47">
        <v>993</v>
      </c>
      <c r="G41" s="44" t="s">
        <v>408</v>
      </c>
      <c r="H41" s="44" t="s">
        <v>1044</v>
      </c>
      <c r="I41" s="44"/>
      <c r="J41" s="47">
        <v>5050</v>
      </c>
      <c r="K41" s="44" t="s">
        <v>1046</v>
      </c>
      <c r="L41" s="44" t="s">
        <v>1047</v>
      </c>
      <c r="M41" s="44" t="s">
        <v>22</v>
      </c>
      <c r="N41" s="47">
        <v>55113</v>
      </c>
      <c r="O41" s="48">
        <f t="shared" si="10"/>
        <v>43190</v>
      </c>
      <c r="P41" s="48">
        <v>43191</v>
      </c>
      <c r="Q41" s="48">
        <f t="shared" si="11"/>
        <v>43130</v>
      </c>
      <c r="R41" s="44"/>
      <c r="S41" s="49" t="s">
        <v>974</v>
      </c>
      <c r="T41" s="49" t="s">
        <v>974</v>
      </c>
      <c r="U41" s="49">
        <v>44561</v>
      </c>
      <c r="V41" s="49" t="s">
        <v>974</v>
      </c>
      <c r="W41" s="47">
        <f t="shared" si="17"/>
        <v>0</v>
      </c>
      <c r="X41" s="47">
        <f t="shared" si="18"/>
        <v>0</v>
      </c>
      <c r="Y41" s="47">
        <f t="shared" si="19"/>
        <v>0</v>
      </c>
      <c r="Z41" s="47">
        <f t="shared" si="20"/>
        <v>0</v>
      </c>
      <c r="AA41" s="47">
        <f t="shared" si="21"/>
        <v>0</v>
      </c>
      <c r="AB41" s="50">
        <f>IF( S41&lt;&gt;"--", S41, IF( T41&lt;&gt;"--", T41, IF( U41&lt;&gt;"--", U41, IF( V41&lt;&gt;"--", V41, "--" ))))</f>
        <v>44561</v>
      </c>
      <c r="AC41" s="88"/>
      <c r="AD41" s="88"/>
      <c r="AE41" s="88"/>
      <c r="AF41" s="88"/>
      <c r="AG41" s="88"/>
    </row>
    <row r="42" spans="1:33" x14ac:dyDescent="0.3">
      <c r="A42" s="88" t="s">
        <v>1146</v>
      </c>
      <c r="B42" s="88" t="s">
        <v>245</v>
      </c>
      <c r="D42" s="88" t="s">
        <v>25</v>
      </c>
      <c r="E42" s="89" t="s">
        <v>1147</v>
      </c>
      <c r="F42" s="88">
        <v>893</v>
      </c>
      <c r="G42" s="88" t="s">
        <v>1148</v>
      </c>
      <c r="H42" s="88" t="s">
        <v>1149</v>
      </c>
      <c r="I42" s="88"/>
      <c r="J42" s="88">
        <v>5216</v>
      </c>
      <c r="K42" s="88" t="s">
        <v>1150</v>
      </c>
      <c r="L42" s="88" t="s">
        <v>1047</v>
      </c>
      <c r="M42" s="88" t="s">
        <v>22</v>
      </c>
      <c r="N42" s="88">
        <v>55113</v>
      </c>
      <c r="O42" s="1">
        <f t="shared" si="10"/>
        <v>42247</v>
      </c>
      <c r="P42" s="1">
        <v>42248</v>
      </c>
      <c r="Q42" s="1">
        <f t="shared" si="11"/>
        <v>42187</v>
      </c>
      <c r="R42" s="88"/>
      <c r="S42" s="17" t="s">
        <v>974</v>
      </c>
      <c r="T42" s="17">
        <v>43100</v>
      </c>
      <c r="U42" s="17" t="s">
        <v>974</v>
      </c>
      <c r="V42" s="17" t="s">
        <v>974</v>
      </c>
      <c r="W42" s="88">
        <f t="shared" si="17"/>
        <v>0</v>
      </c>
      <c r="X42" s="88">
        <f t="shared" si="18"/>
        <v>0</v>
      </c>
      <c r="Y42" s="88">
        <f t="shared" si="19"/>
        <v>0</v>
      </c>
      <c r="Z42" s="88">
        <f t="shared" si="20"/>
        <v>0</v>
      </c>
      <c r="AA42" s="88">
        <f t="shared" si="21"/>
        <v>0</v>
      </c>
      <c r="AB42" s="16">
        <f>IF( S42&lt;&gt;"--", S42, IF( T42&lt;&gt;"--", T42, IF( U42&lt;&gt;"--", U42, IF( V42&lt;&gt;"--", V42, "--" ))))</f>
        <v>43100</v>
      </c>
      <c r="AC42" s="88"/>
      <c r="AD42" s="88"/>
      <c r="AE42" s="88"/>
      <c r="AF42" s="88" t="s">
        <v>979</v>
      </c>
      <c r="AG42" s="88"/>
    </row>
    <row r="43" spans="1:33" x14ac:dyDescent="0.3">
      <c r="A43" s="88" t="s">
        <v>1151</v>
      </c>
      <c r="B43" s="88" t="s">
        <v>1152</v>
      </c>
      <c r="D43" s="88" t="s">
        <v>16</v>
      </c>
      <c r="E43" s="88" t="s">
        <v>1153</v>
      </c>
      <c r="F43" s="88">
        <v>854</v>
      </c>
      <c r="G43" s="88" t="s">
        <v>70</v>
      </c>
      <c r="H43" s="88" t="s">
        <v>71</v>
      </c>
      <c r="I43" s="88"/>
      <c r="J43" s="88">
        <v>5082</v>
      </c>
      <c r="K43" s="88" t="s">
        <v>1154</v>
      </c>
      <c r="L43" s="88" t="s">
        <v>1155</v>
      </c>
      <c r="M43" s="88" t="s">
        <v>22</v>
      </c>
      <c r="N43" s="88">
        <v>55317</v>
      </c>
      <c r="O43" s="1">
        <f t="shared" si="10"/>
        <v>41578</v>
      </c>
      <c r="P43" s="1">
        <v>41579</v>
      </c>
      <c r="Q43" s="1">
        <f t="shared" si="11"/>
        <v>41518</v>
      </c>
      <c r="R43" s="88"/>
      <c r="S43" s="17" t="s">
        <v>974</v>
      </c>
      <c r="T43" s="17" t="s">
        <v>974</v>
      </c>
      <c r="U43" s="17" t="s">
        <v>974</v>
      </c>
      <c r="V43" s="17" t="s">
        <v>974</v>
      </c>
      <c r="W43" s="88">
        <f t="shared" si="17"/>
        <v>0</v>
      </c>
      <c r="X43" s="88">
        <f t="shared" si="18"/>
        <v>0</v>
      </c>
      <c r="Y43" s="88">
        <f t="shared" si="19"/>
        <v>0</v>
      </c>
      <c r="Z43" s="88">
        <f t="shared" si="20"/>
        <v>0</v>
      </c>
      <c r="AA43" s="88">
        <f t="shared" si="21"/>
        <v>0</v>
      </c>
      <c r="AB43" s="88"/>
      <c r="AC43" s="6"/>
      <c r="AD43" s="6"/>
      <c r="AE43" s="6"/>
      <c r="AF43" s="9" t="s">
        <v>979</v>
      </c>
      <c r="AG43" s="3" t="s">
        <v>979</v>
      </c>
    </row>
    <row r="44" spans="1:33" x14ac:dyDescent="0.3">
      <c r="A44" s="44" t="s">
        <v>375</v>
      </c>
      <c r="B44" s="44" t="s">
        <v>1156</v>
      </c>
      <c r="C44" s="45"/>
      <c r="D44" s="44" t="s">
        <v>16</v>
      </c>
      <c r="E44" s="46" t="s">
        <v>1157</v>
      </c>
      <c r="F44" s="47">
        <v>665</v>
      </c>
      <c r="G44" s="44" t="s">
        <v>216</v>
      </c>
      <c r="H44" s="44" t="s">
        <v>42</v>
      </c>
      <c r="I44" s="44"/>
      <c r="J44" s="47">
        <v>5118</v>
      </c>
      <c r="K44" s="44" t="s">
        <v>1158</v>
      </c>
      <c r="L44" s="44" t="s">
        <v>425</v>
      </c>
      <c r="M44" s="44" t="s">
        <v>22</v>
      </c>
      <c r="N44" s="47">
        <v>55426</v>
      </c>
      <c r="O44" s="48">
        <f t="shared" si="10"/>
        <v>43343</v>
      </c>
      <c r="P44" s="48">
        <v>43344</v>
      </c>
      <c r="Q44" s="48">
        <f t="shared" si="11"/>
        <v>43283</v>
      </c>
      <c r="R44" s="44"/>
      <c r="S44" s="50">
        <v>43190</v>
      </c>
      <c r="T44" s="49" t="s">
        <v>974</v>
      </c>
      <c r="U44" s="49" t="s">
        <v>974</v>
      </c>
      <c r="V44" s="49" t="s">
        <v>974</v>
      </c>
      <c r="W44" s="47">
        <f t="shared" si="17"/>
        <v>1</v>
      </c>
      <c r="X44" s="47">
        <f t="shared" si="18"/>
        <v>0</v>
      </c>
      <c r="Y44" s="47">
        <f t="shared" si="19"/>
        <v>0</v>
      </c>
      <c r="Z44" s="47">
        <f t="shared" si="20"/>
        <v>0</v>
      </c>
      <c r="AA44" s="47">
        <f t="shared" si="21"/>
        <v>1</v>
      </c>
      <c r="AB44" s="50">
        <f t="shared" ref="AB44:AB52" si="22">IF( S44&lt;&gt;"--", S44, IF( T44&lt;&gt;"--", T44, IF( U44&lt;&gt;"--", U44, IF( V44&lt;&gt;"--", V44, "--" ))))</f>
        <v>43190</v>
      </c>
      <c r="AC44" s="88"/>
      <c r="AD44" s="88"/>
      <c r="AE44" s="88"/>
      <c r="AF44" s="88"/>
      <c r="AG44" s="88"/>
    </row>
    <row r="45" spans="1:33" x14ac:dyDescent="0.3">
      <c r="A45" s="44" t="s">
        <v>1159</v>
      </c>
      <c r="B45" s="44" t="s">
        <v>1160</v>
      </c>
      <c r="C45" s="45"/>
      <c r="D45" s="44" t="s">
        <v>16</v>
      </c>
      <c r="E45" s="46" t="s">
        <v>1161</v>
      </c>
      <c r="F45" s="47">
        <v>504</v>
      </c>
      <c r="G45" s="44" t="s">
        <v>210</v>
      </c>
      <c r="H45" s="44" t="s">
        <v>211</v>
      </c>
      <c r="I45" s="44"/>
      <c r="J45" s="47">
        <v>5134</v>
      </c>
      <c r="K45" s="44" t="s">
        <v>1162</v>
      </c>
      <c r="L45" s="44" t="s">
        <v>136</v>
      </c>
      <c r="M45" s="44" t="s">
        <v>22</v>
      </c>
      <c r="N45" s="47">
        <v>55437</v>
      </c>
      <c r="O45" s="48">
        <f t="shared" si="10"/>
        <v>42825</v>
      </c>
      <c r="P45" s="48">
        <v>42826</v>
      </c>
      <c r="Q45" s="48">
        <f t="shared" si="11"/>
        <v>42765</v>
      </c>
      <c r="R45" s="44"/>
      <c r="S45" s="49">
        <v>43738</v>
      </c>
      <c r="T45" s="49" t="s">
        <v>974</v>
      </c>
      <c r="U45" s="49" t="s">
        <v>974</v>
      </c>
      <c r="V45" s="49" t="s">
        <v>974</v>
      </c>
      <c r="W45" s="47">
        <f t="shared" si="17"/>
        <v>0</v>
      </c>
      <c r="X45" s="47">
        <f t="shared" si="18"/>
        <v>0</v>
      </c>
      <c r="Y45" s="47">
        <f t="shared" si="19"/>
        <v>0</v>
      </c>
      <c r="Z45" s="47">
        <f t="shared" si="20"/>
        <v>0</v>
      </c>
      <c r="AA45" s="47">
        <f t="shared" si="21"/>
        <v>0</v>
      </c>
      <c r="AB45" s="50">
        <f t="shared" si="22"/>
        <v>43738</v>
      </c>
      <c r="AC45" s="33"/>
      <c r="AD45" s="33"/>
      <c r="AE45" s="33"/>
      <c r="AF45" s="38" t="s">
        <v>1163</v>
      </c>
      <c r="AG45" s="88"/>
    </row>
    <row r="46" spans="1:33" x14ac:dyDescent="0.3">
      <c r="A46" s="88" t="s">
        <v>1164</v>
      </c>
      <c r="B46" s="88" t="s">
        <v>250</v>
      </c>
      <c r="D46" s="88" t="s">
        <v>16</v>
      </c>
      <c r="E46" s="89" t="s">
        <v>1165</v>
      </c>
      <c r="F46" s="88">
        <v>720</v>
      </c>
      <c r="G46" s="88" t="s">
        <v>1166</v>
      </c>
      <c r="H46" s="88" t="s">
        <v>1167</v>
      </c>
      <c r="I46" s="88"/>
      <c r="J46" s="88">
        <v>5171</v>
      </c>
      <c r="K46" s="88" t="s">
        <v>1168</v>
      </c>
      <c r="L46" s="88" t="s">
        <v>100</v>
      </c>
      <c r="M46" s="88" t="s">
        <v>22</v>
      </c>
      <c r="N46" s="88">
        <v>55416</v>
      </c>
      <c r="O46" s="1">
        <f t="shared" si="10"/>
        <v>41851</v>
      </c>
      <c r="P46" s="1">
        <v>41852</v>
      </c>
      <c r="Q46" s="1">
        <f t="shared" si="11"/>
        <v>41791</v>
      </c>
      <c r="R46" s="88" t="s">
        <v>1169</v>
      </c>
      <c r="S46" s="17">
        <v>41729</v>
      </c>
      <c r="T46" s="17" t="s">
        <v>974</v>
      </c>
      <c r="U46" s="17" t="s">
        <v>974</v>
      </c>
      <c r="V46" s="17" t="s">
        <v>974</v>
      </c>
      <c r="W46" s="88">
        <f t="shared" si="17"/>
        <v>1</v>
      </c>
      <c r="X46" s="88">
        <f t="shared" si="18"/>
        <v>0</v>
      </c>
      <c r="Y46" s="88">
        <f t="shared" si="19"/>
        <v>0</v>
      </c>
      <c r="Z46" s="88">
        <f t="shared" si="20"/>
        <v>0</v>
      </c>
      <c r="AA46" s="88">
        <f t="shared" si="21"/>
        <v>1</v>
      </c>
      <c r="AB46" s="16">
        <f t="shared" si="22"/>
        <v>41729</v>
      </c>
      <c r="AC46" s="88"/>
      <c r="AD46" s="88"/>
      <c r="AE46" s="88"/>
      <c r="AF46" s="88"/>
      <c r="AG46" s="88"/>
    </row>
    <row r="47" spans="1:33" x14ac:dyDescent="0.3">
      <c r="A47" s="44" t="s">
        <v>1170</v>
      </c>
      <c r="B47" s="44" t="s">
        <v>39</v>
      </c>
      <c r="C47" s="45"/>
      <c r="D47" s="44" t="s">
        <v>16</v>
      </c>
      <c r="E47" s="46" t="s">
        <v>1171</v>
      </c>
      <c r="F47" s="47">
        <v>603</v>
      </c>
      <c r="G47" s="44" t="s">
        <v>1172</v>
      </c>
      <c r="H47" s="44" t="s">
        <v>972</v>
      </c>
      <c r="I47" s="44"/>
      <c r="J47" s="47">
        <v>5111</v>
      </c>
      <c r="K47" s="44" t="s">
        <v>973</v>
      </c>
      <c r="L47" s="44" t="s">
        <v>136</v>
      </c>
      <c r="M47" s="44" t="s">
        <v>22</v>
      </c>
      <c r="N47" s="47">
        <v>55437</v>
      </c>
      <c r="O47" s="48">
        <f t="shared" si="10"/>
        <v>42825</v>
      </c>
      <c r="P47" s="48">
        <v>42826</v>
      </c>
      <c r="Q47" s="48">
        <f t="shared" si="11"/>
        <v>42765</v>
      </c>
      <c r="R47" s="44"/>
      <c r="S47" s="49" t="s">
        <v>974</v>
      </c>
      <c r="T47" s="50">
        <v>44196</v>
      </c>
      <c r="U47" s="49" t="s">
        <v>974</v>
      </c>
      <c r="V47" s="49" t="s">
        <v>974</v>
      </c>
      <c r="W47" s="47">
        <f t="shared" si="17"/>
        <v>0</v>
      </c>
      <c r="X47" s="47">
        <f t="shared" si="18"/>
        <v>0</v>
      </c>
      <c r="Y47" s="47">
        <f t="shared" si="19"/>
        <v>0</v>
      </c>
      <c r="Z47" s="47">
        <f t="shared" si="20"/>
        <v>0</v>
      </c>
      <c r="AA47" s="47">
        <f t="shared" si="21"/>
        <v>0</v>
      </c>
      <c r="AB47" s="50">
        <f t="shared" si="22"/>
        <v>44196</v>
      </c>
      <c r="AC47" s="6"/>
      <c r="AD47" s="6"/>
      <c r="AE47" s="6"/>
      <c r="AF47" s="9" t="s">
        <v>979</v>
      </c>
      <c r="AG47" s="3" t="s">
        <v>979</v>
      </c>
    </row>
    <row r="48" spans="1:33" x14ac:dyDescent="0.3">
      <c r="A48" s="44" t="s">
        <v>1173</v>
      </c>
      <c r="B48" s="44" t="s">
        <v>779</v>
      </c>
      <c r="C48" s="45"/>
      <c r="D48" s="44" t="s">
        <v>16</v>
      </c>
      <c r="E48" s="46" t="s">
        <v>1174</v>
      </c>
      <c r="F48" s="47">
        <v>857</v>
      </c>
      <c r="G48" s="44" t="s">
        <v>1175</v>
      </c>
      <c r="H48" s="44" t="s">
        <v>1176</v>
      </c>
      <c r="I48" s="44"/>
      <c r="J48" s="47">
        <v>5195</v>
      </c>
      <c r="K48" s="44" t="s">
        <v>1177</v>
      </c>
      <c r="L48" s="44" t="s">
        <v>1178</v>
      </c>
      <c r="M48" s="44" t="s">
        <v>22</v>
      </c>
      <c r="N48" s="47">
        <v>56320</v>
      </c>
      <c r="O48" s="48">
        <f t="shared" si="10"/>
        <v>43100</v>
      </c>
      <c r="P48" s="48">
        <v>43101</v>
      </c>
      <c r="Q48" s="48">
        <f t="shared" si="11"/>
        <v>43040</v>
      </c>
      <c r="R48" s="44"/>
      <c r="S48" s="49">
        <v>43008</v>
      </c>
      <c r="T48" s="49" t="s">
        <v>974</v>
      </c>
      <c r="U48" s="49" t="s">
        <v>974</v>
      </c>
      <c r="V48" s="49" t="s">
        <v>974</v>
      </c>
      <c r="W48" s="47">
        <f t="shared" si="17"/>
        <v>1</v>
      </c>
      <c r="X48" s="47">
        <f t="shared" si="18"/>
        <v>0</v>
      </c>
      <c r="Y48" s="47">
        <f t="shared" si="19"/>
        <v>0</v>
      </c>
      <c r="Z48" s="47">
        <f t="shared" si="20"/>
        <v>0</v>
      </c>
      <c r="AA48" s="47">
        <f t="shared" si="21"/>
        <v>1</v>
      </c>
      <c r="AB48" s="50">
        <f t="shared" si="22"/>
        <v>43008</v>
      </c>
      <c r="AC48" s="6"/>
      <c r="AD48" s="6"/>
      <c r="AE48" s="6"/>
      <c r="AF48" s="9" t="s">
        <v>979</v>
      </c>
      <c r="AG48" s="3" t="s">
        <v>979</v>
      </c>
    </row>
    <row r="49" spans="1:35" x14ac:dyDescent="0.3">
      <c r="A49" s="52" t="s">
        <v>1179</v>
      </c>
      <c r="B49" s="52" t="s">
        <v>1180</v>
      </c>
      <c r="C49" s="53"/>
      <c r="D49" s="52" t="s">
        <v>16</v>
      </c>
      <c r="E49" s="54" t="s">
        <v>1181</v>
      </c>
      <c r="F49" s="52">
        <v>441</v>
      </c>
      <c r="G49" s="52" t="s">
        <v>1182</v>
      </c>
      <c r="H49" s="52" t="s">
        <v>1095</v>
      </c>
      <c r="I49" s="52"/>
      <c r="J49" s="52">
        <v>5079</v>
      </c>
      <c r="K49" s="52" t="s">
        <v>1096</v>
      </c>
      <c r="L49" s="52" t="s">
        <v>1097</v>
      </c>
      <c r="M49" s="52" t="s">
        <v>1098</v>
      </c>
      <c r="N49" s="52">
        <v>33619</v>
      </c>
      <c r="O49" s="55">
        <f t="shared" si="10"/>
        <v>42766</v>
      </c>
      <c r="P49" s="55">
        <v>42767</v>
      </c>
      <c r="Q49" s="55">
        <f t="shared" si="11"/>
        <v>42706</v>
      </c>
      <c r="R49" s="52"/>
      <c r="S49" s="56" t="s">
        <v>974</v>
      </c>
      <c r="T49" s="56">
        <v>43830</v>
      </c>
      <c r="U49" s="56" t="s">
        <v>974</v>
      </c>
      <c r="V49" s="56" t="s">
        <v>974</v>
      </c>
      <c r="W49" s="52">
        <f t="shared" si="17"/>
        <v>0</v>
      </c>
      <c r="X49" s="52">
        <f t="shared" si="18"/>
        <v>0</v>
      </c>
      <c r="Y49" s="52">
        <f t="shared" si="19"/>
        <v>0</v>
      </c>
      <c r="Z49" s="52">
        <f t="shared" si="20"/>
        <v>0</v>
      </c>
      <c r="AA49" s="52">
        <f t="shared" si="21"/>
        <v>0</v>
      </c>
      <c r="AB49" s="57">
        <f t="shared" si="22"/>
        <v>43830</v>
      </c>
      <c r="AC49" s="6"/>
      <c r="AD49" s="6"/>
      <c r="AE49" s="6"/>
      <c r="AF49" s="9" t="s">
        <v>979</v>
      </c>
      <c r="AG49" s="3" t="s">
        <v>979</v>
      </c>
      <c r="AH49" s="88"/>
      <c r="AI49" s="88"/>
    </row>
    <row r="50" spans="1:35" x14ac:dyDescent="0.3">
      <c r="A50" s="3" t="s">
        <v>1183</v>
      </c>
      <c r="B50" s="3" t="s">
        <v>292</v>
      </c>
      <c r="C50" s="4"/>
      <c r="D50" s="3" t="s">
        <v>25</v>
      </c>
      <c r="E50" s="5" t="s">
        <v>1184</v>
      </c>
      <c r="F50" s="6">
        <v>765</v>
      </c>
      <c r="G50" s="3" t="s">
        <v>1185</v>
      </c>
      <c r="H50" s="3" t="s">
        <v>1186</v>
      </c>
      <c r="I50" s="3"/>
      <c r="J50" s="6">
        <v>5073</v>
      </c>
      <c r="K50" s="3" t="s">
        <v>1187</v>
      </c>
      <c r="L50" s="3" t="s">
        <v>100</v>
      </c>
      <c r="M50" s="3" t="s">
        <v>22</v>
      </c>
      <c r="N50" s="6">
        <v>55439</v>
      </c>
      <c r="O50" s="2">
        <f t="shared" si="10"/>
        <v>42155</v>
      </c>
      <c r="P50" s="2">
        <v>42156</v>
      </c>
      <c r="Q50" s="2">
        <f t="shared" si="11"/>
        <v>42095</v>
      </c>
      <c r="R50" s="10"/>
      <c r="S50" s="7">
        <v>42094</v>
      </c>
      <c r="T50" s="7" t="s">
        <v>974</v>
      </c>
      <c r="U50" s="7" t="s">
        <v>974</v>
      </c>
      <c r="V50" s="7" t="s">
        <v>974</v>
      </c>
      <c r="W50" s="6">
        <f t="shared" si="17"/>
        <v>1</v>
      </c>
      <c r="X50" s="6">
        <f t="shared" si="18"/>
        <v>0</v>
      </c>
      <c r="Y50" s="6">
        <f t="shared" si="19"/>
        <v>0</v>
      </c>
      <c r="Z50" s="6">
        <f t="shared" si="20"/>
        <v>0</v>
      </c>
      <c r="AA50" s="6">
        <f t="shared" si="21"/>
        <v>1</v>
      </c>
      <c r="AB50" s="8">
        <f t="shared" si="22"/>
        <v>42094</v>
      </c>
      <c r="AC50" s="6"/>
      <c r="AD50" s="6"/>
      <c r="AE50" s="6"/>
      <c r="AF50" s="9" t="s">
        <v>979</v>
      </c>
      <c r="AG50" s="3" t="s">
        <v>979</v>
      </c>
      <c r="AH50" s="88"/>
      <c r="AI50" s="88"/>
    </row>
    <row r="51" spans="1:35" x14ac:dyDescent="0.3">
      <c r="A51" s="3" t="s">
        <v>1183</v>
      </c>
      <c r="B51" s="3" t="s">
        <v>492</v>
      </c>
      <c r="C51" s="4"/>
      <c r="D51" s="3" t="s">
        <v>16</v>
      </c>
      <c r="E51" s="5" t="s">
        <v>1188</v>
      </c>
      <c r="F51" s="6">
        <v>834</v>
      </c>
      <c r="G51" s="3" t="s">
        <v>1189</v>
      </c>
      <c r="H51" s="3" t="s">
        <v>1186</v>
      </c>
      <c r="I51" s="3"/>
      <c r="J51" s="6">
        <v>5073</v>
      </c>
      <c r="K51" s="3" t="s">
        <v>1187</v>
      </c>
      <c r="L51" s="3" t="s">
        <v>100</v>
      </c>
      <c r="M51" s="3" t="s">
        <v>22</v>
      </c>
      <c r="N51" s="6">
        <v>55439</v>
      </c>
      <c r="O51" s="2">
        <f t="shared" si="10"/>
        <v>42247</v>
      </c>
      <c r="P51" s="2">
        <v>42248</v>
      </c>
      <c r="Q51" s="2">
        <f t="shared" si="11"/>
        <v>42187</v>
      </c>
      <c r="R51" s="10"/>
      <c r="S51" s="8">
        <v>42825</v>
      </c>
      <c r="T51" s="7" t="s">
        <v>974</v>
      </c>
      <c r="U51" s="7" t="s">
        <v>974</v>
      </c>
      <c r="V51" s="7" t="s">
        <v>974</v>
      </c>
      <c r="W51" s="6">
        <f t="shared" si="17"/>
        <v>0</v>
      </c>
      <c r="X51" s="6">
        <f t="shared" si="18"/>
        <v>0</v>
      </c>
      <c r="Y51" s="6">
        <f t="shared" si="19"/>
        <v>0</v>
      </c>
      <c r="Z51" s="6">
        <f t="shared" si="20"/>
        <v>0</v>
      </c>
      <c r="AA51" s="6">
        <f t="shared" si="21"/>
        <v>0</v>
      </c>
      <c r="AB51" s="8">
        <f t="shared" si="22"/>
        <v>42825</v>
      </c>
      <c r="AC51" s="6"/>
      <c r="AD51" s="6"/>
      <c r="AE51" s="6"/>
      <c r="AF51" s="9" t="s">
        <v>979</v>
      </c>
      <c r="AG51" s="3" t="s">
        <v>979</v>
      </c>
      <c r="AH51" s="88"/>
      <c r="AI51" s="88"/>
    </row>
    <row r="52" spans="1:35" x14ac:dyDescent="0.3">
      <c r="A52" s="44" t="s">
        <v>1190</v>
      </c>
      <c r="B52" s="44" t="s">
        <v>1191</v>
      </c>
      <c r="C52" s="45"/>
      <c r="D52" s="44" t="s">
        <v>16</v>
      </c>
      <c r="E52" s="46" t="s">
        <v>1192</v>
      </c>
      <c r="F52" s="47">
        <v>205</v>
      </c>
      <c r="G52" s="44" t="s">
        <v>1193</v>
      </c>
      <c r="H52" s="44" t="s">
        <v>1194</v>
      </c>
      <c r="I52" s="44"/>
      <c r="J52" s="47">
        <v>5099</v>
      </c>
      <c r="K52" s="44" t="s">
        <v>1195</v>
      </c>
      <c r="L52" s="44" t="s">
        <v>1091</v>
      </c>
      <c r="M52" s="44" t="s">
        <v>22</v>
      </c>
      <c r="N52" s="47">
        <v>55121</v>
      </c>
      <c r="O52" s="48">
        <f t="shared" si="10"/>
        <v>43069</v>
      </c>
      <c r="P52" s="48">
        <v>43070</v>
      </c>
      <c r="Q52" s="48">
        <f t="shared" si="11"/>
        <v>43009</v>
      </c>
      <c r="R52" s="44"/>
      <c r="S52" s="49">
        <v>43555</v>
      </c>
      <c r="T52" s="49" t="s">
        <v>974</v>
      </c>
      <c r="U52" s="49" t="s">
        <v>974</v>
      </c>
      <c r="V52" s="49" t="s">
        <v>974</v>
      </c>
      <c r="W52" s="47">
        <f t="shared" si="17"/>
        <v>0</v>
      </c>
      <c r="X52" s="47">
        <f t="shared" si="18"/>
        <v>0</v>
      </c>
      <c r="Y52" s="47">
        <f t="shared" si="19"/>
        <v>0</v>
      </c>
      <c r="Z52" s="47">
        <f t="shared" si="20"/>
        <v>0</v>
      </c>
      <c r="AA52" s="47">
        <f t="shared" si="21"/>
        <v>0</v>
      </c>
      <c r="AB52" s="50">
        <f t="shared" si="22"/>
        <v>43555</v>
      </c>
      <c r="AC52" s="6"/>
      <c r="AD52" s="6"/>
      <c r="AE52" s="6"/>
      <c r="AF52" s="9" t="s">
        <v>979</v>
      </c>
      <c r="AG52" s="3" t="s">
        <v>979</v>
      </c>
      <c r="AH52" s="88"/>
      <c r="AI52" s="88"/>
    </row>
    <row r="53" spans="1:35" x14ac:dyDescent="0.3">
      <c r="A53" s="88" t="s">
        <v>1196</v>
      </c>
      <c r="B53" s="88" t="s">
        <v>1197</v>
      </c>
      <c r="C53" s="18" t="s">
        <v>993</v>
      </c>
      <c r="D53" s="88" t="s">
        <v>16</v>
      </c>
      <c r="E53" s="89" t="s">
        <v>1198</v>
      </c>
      <c r="F53" s="88">
        <v>949</v>
      </c>
      <c r="G53" s="88" t="s">
        <v>171</v>
      </c>
      <c r="H53" s="88" t="s">
        <v>172</v>
      </c>
      <c r="I53" s="88" t="s">
        <v>1199</v>
      </c>
      <c r="J53" s="88">
        <v>5002</v>
      </c>
      <c r="K53" s="88" t="s">
        <v>173</v>
      </c>
      <c r="L53" s="88" t="s">
        <v>100</v>
      </c>
      <c r="M53" s="88" t="s">
        <v>22</v>
      </c>
      <c r="N53" s="88">
        <v>55413</v>
      </c>
      <c r="O53" s="1">
        <f t="shared" si="10"/>
        <v>41729</v>
      </c>
      <c r="P53" s="1">
        <v>41730</v>
      </c>
      <c r="Q53" s="1">
        <f t="shared" si="11"/>
        <v>41669</v>
      </c>
      <c r="R53" s="88"/>
      <c r="S53" s="17" t="s">
        <v>974</v>
      </c>
      <c r="T53" s="17" t="s">
        <v>974</v>
      </c>
      <c r="U53" s="17" t="s">
        <v>974</v>
      </c>
      <c r="V53" s="17" t="s">
        <v>974</v>
      </c>
      <c r="W53" s="88">
        <f t="shared" si="17"/>
        <v>0</v>
      </c>
      <c r="X53" s="88">
        <f t="shared" si="18"/>
        <v>0</v>
      </c>
      <c r="Y53" s="88">
        <f t="shared" si="19"/>
        <v>0</v>
      </c>
      <c r="Z53" s="88">
        <f t="shared" si="20"/>
        <v>0</v>
      </c>
      <c r="AA53" s="88">
        <f t="shared" si="21"/>
        <v>0</v>
      </c>
      <c r="AB53" s="88"/>
      <c r="AC53" s="6"/>
      <c r="AD53" s="6"/>
      <c r="AE53" s="6"/>
      <c r="AF53" s="9" t="s">
        <v>979</v>
      </c>
      <c r="AG53" s="3" t="s">
        <v>979</v>
      </c>
      <c r="AH53" s="88"/>
      <c r="AI53" s="88"/>
    </row>
    <row r="54" spans="1:35" x14ac:dyDescent="0.3">
      <c r="A54" s="44" t="s">
        <v>1200</v>
      </c>
      <c r="B54" s="44" t="s">
        <v>1201</v>
      </c>
      <c r="C54" s="45"/>
      <c r="D54" s="44" t="s">
        <v>16</v>
      </c>
      <c r="E54" s="46" t="s">
        <v>1202</v>
      </c>
      <c r="F54" s="47">
        <v>178</v>
      </c>
      <c r="G54" s="44" t="s">
        <v>1203</v>
      </c>
      <c r="H54" s="44" t="s">
        <v>1044</v>
      </c>
      <c r="I54" s="44"/>
      <c r="J54" s="47">
        <v>5050</v>
      </c>
      <c r="K54" s="44" t="s">
        <v>1046</v>
      </c>
      <c r="L54" s="44" t="s">
        <v>1047</v>
      </c>
      <c r="M54" s="44" t="s">
        <v>22</v>
      </c>
      <c r="N54" s="47">
        <v>55113</v>
      </c>
      <c r="O54" s="48">
        <f t="shared" si="10"/>
        <v>42916</v>
      </c>
      <c r="P54" s="48">
        <v>42917</v>
      </c>
      <c r="Q54" s="48">
        <f t="shared" si="11"/>
        <v>42856</v>
      </c>
      <c r="R54" s="44"/>
      <c r="S54" s="50">
        <v>42825</v>
      </c>
      <c r="T54" s="49" t="s">
        <v>974</v>
      </c>
      <c r="U54" s="49" t="s">
        <v>974</v>
      </c>
      <c r="V54" s="49" t="s">
        <v>974</v>
      </c>
      <c r="W54" s="47">
        <f t="shared" si="17"/>
        <v>1</v>
      </c>
      <c r="X54" s="47">
        <f t="shared" si="18"/>
        <v>0</v>
      </c>
      <c r="Y54" s="47">
        <f t="shared" si="19"/>
        <v>0</v>
      </c>
      <c r="Z54" s="47">
        <f t="shared" si="20"/>
        <v>0</v>
      </c>
      <c r="AA54" s="47">
        <f t="shared" si="21"/>
        <v>1</v>
      </c>
      <c r="AB54" s="50">
        <f>IF( S54&lt;&gt;"--", S54, IF( T54&lt;&gt;"--", T54, IF( U54&lt;&gt;"--", U54, IF( V54&lt;&gt;"--", V54, "--" ))))</f>
        <v>42825</v>
      </c>
      <c r="AC54" s="6"/>
      <c r="AD54" s="6"/>
      <c r="AE54" s="6"/>
      <c r="AF54" s="9" t="s">
        <v>979</v>
      </c>
      <c r="AG54" s="3" t="s">
        <v>979</v>
      </c>
      <c r="AH54" s="88"/>
      <c r="AI54" s="88"/>
    </row>
    <row r="55" spans="1:35" x14ac:dyDescent="0.3">
      <c r="A55" s="11" t="s">
        <v>1204</v>
      </c>
      <c r="B55" s="11" t="s">
        <v>318</v>
      </c>
      <c r="C55" s="12"/>
      <c r="D55" s="11" t="s">
        <v>25</v>
      </c>
      <c r="E55" s="13" t="s">
        <v>1205</v>
      </c>
      <c r="F55" s="14">
        <v>867</v>
      </c>
      <c r="G55" s="11" t="s">
        <v>1206</v>
      </c>
      <c r="H55" s="11" t="s">
        <v>1044</v>
      </c>
      <c r="I55" s="11"/>
      <c r="J55" s="14">
        <v>5050</v>
      </c>
      <c r="K55" s="11" t="s">
        <v>1046</v>
      </c>
      <c r="L55" s="11" t="s">
        <v>1047</v>
      </c>
      <c r="M55" s="11" t="s">
        <v>22</v>
      </c>
      <c r="N55" s="14">
        <v>55113</v>
      </c>
      <c r="O55" s="15">
        <f t="shared" si="10"/>
        <v>42460</v>
      </c>
      <c r="P55" s="15">
        <v>42461</v>
      </c>
      <c r="Q55" s="15">
        <f t="shared" si="11"/>
        <v>42400</v>
      </c>
      <c r="R55" s="3"/>
      <c r="S55" s="7" t="s">
        <v>974</v>
      </c>
      <c r="T55" s="7">
        <v>42643</v>
      </c>
      <c r="U55" s="7" t="s">
        <v>974</v>
      </c>
      <c r="V55" s="7" t="s">
        <v>974</v>
      </c>
      <c r="W55" s="6">
        <f t="shared" si="17"/>
        <v>0</v>
      </c>
      <c r="X55" s="6">
        <f t="shared" si="18"/>
        <v>0</v>
      </c>
      <c r="Y55" s="6">
        <f t="shared" si="19"/>
        <v>0</v>
      </c>
      <c r="Z55" s="6">
        <f t="shared" si="20"/>
        <v>0</v>
      </c>
      <c r="AA55" s="6">
        <f t="shared" si="21"/>
        <v>0</v>
      </c>
      <c r="AB55" s="8">
        <f>IF( S55&lt;&gt;"--", S55, IF( T55&lt;&gt;"--", T55, IF( U55&lt;&gt;"--", U55, IF( V55&lt;&gt;"--", V55, "--" ))))</f>
        <v>42643</v>
      </c>
      <c r="AC55" s="6"/>
      <c r="AD55" s="6"/>
      <c r="AE55" s="6"/>
      <c r="AF55" s="9" t="s">
        <v>979</v>
      </c>
      <c r="AG55" s="3" t="s">
        <v>979</v>
      </c>
      <c r="AH55" s="88"/>
      <c r="AI55" s="88"/>
    </row>
    <row r="56" spans="1:35" x14ac:dyDescent="0.3">
      <c r="A56" s="88" t="s">
        <v>1207</v>
      </c>
      <c r="B56" s="88" t="s">
        <v>415</v>
      </c>
      <c r="D56" s="88" t="s">
        <v>16</v>
      </c>
      <c r="E56" s="88"/>
      <c r="F56" s="88">
        <v>644</v>
      </c>
      <c r="G56" s="88"/>
      <c r="H56" s="88"/>
      <c r="I56" s="88"/>
      <c r="J56" s="88"/>
      <c r="K56" s="88" t="s">
        <v>1208</v>
      </c>
      <c r="L56" s="88" t="s">
        <v>66</v>
      </c>
      <c r="M56" s="88" t="s">
        <v>22</v>
      </c>
      <c r="N56" s="88">
        <v>55901</v>
      </c>
      <c r="O56" s="1">
        <v>40575</v>
      </c>
      <c r="P56" s="88"/>
      <c r="Q56" s="88"/>
      <c r="R56" s="88"/>
      <c r="W56" s="88"/>
      <c r="X56" s="88"/>
      <c r="Y56" s="88"/>
      <c r="Z56" s="88"/>
      <c r="AA56" s="88"/>
      <c r="AB56" s="88"/>
      <c r="AC56" s="6"/>
      <c r="AD56" s="6"/>
      <c r="AE56" s="6"/>
      <c r="AF56" s="9" t="s">
        <v>979</v>
      </c>
      <c r="AG56" s="3" t="s">
        <v>979</v>
      </c>
      <c r="AH56" s="88"/>
      <c r="AI56" s="88"/>
    </row>
    <row r="57" spans="1:35" x14ac:dyDescent="0.3">
      <c r="A57" s="44" t="s">
        <v>1209</v>
      </c>
      <c r="B57" s="44" t="s">
        <v>980</v>
      </c>
      <c r="C57" s="45"/>
      <c r="D57" s="44" t="s">
        <v>16</v>
      </c>
      <c r="E57" s="46" t="s">
        <v>1210</v>
      </c>
      <c r="F57" s="47">
        <v>148</v>
      </c>
      <c r="G57" s="44" t="s">
        <v>1211</v>
      </c>
      <c r="H57" s="44" t="s">
        <v>972</v>
      </c>
      <c r="I57" s="44"/>
      <c r="J57" s="47">
        <v>5111</v>
      </c>
      <c r="K57" s="69" t="s">
        <v>79</v>
      </c>
      <c r="L57" s="70" t="s">
        <v>86</v>
      </c>
      <c r="M57" s="71" t="s">
        <v>81</v>
      </c>
      <c r="N57" s="70">
        <v>57106</v>
      </c>
      <c r="O57" s="48">
        <f>P57-1</f>
        <v>43008</v>
      </c>
      <c r="P57" s="48">
        <v>43009</v>
      </c>
      <c r="Q57" s="48">
        <f>O57-60</f>
        <v>42948</v>
      </c>
      <c r="R57" s="44"/>
      <c r="S57" s="49">
        <v>43738</v>
      </c>
      <c r="T57" s="49" t="s">
        <v>974</v>
      </c>
      <c r="U57" s="49" t="s">
        <v>974</v>
      </c>
      <c r="V57" s="49" t="s">
        <v>974</v>
      </c>
      <c r="W57" s="47">
        <f>IF(S57&lt;O57,1,0)</f>
        <v>0</v>
      </c>
      <c r="X57" s="47">
        <f>IF(T57&lt;O57,1,0)</f>
        <v>0</v>
      </c>
      <c r="Y57" s="47">
        <f>IF(U57&lt;O57,1,0)</f>
        <v>0</v>
      </c>
      <c r="Z57" s="47">
        <f>IF(V57&lt;O57,1,0)</f>
        <v>0</v>
      </c>
      <c r="AA57" s="47">
        <f>SUM(W57:Z57)</f>
        <v>0</v>
      </c>
      <c r="AB57" s="50">
        <f>IF( S57&lt;&gt;"--", S57, IF( T57&lt;&gt;"--", T57, IF( U57&lt;&gt;"--", U57, IF( V57&lt;&gt;"--", V57, "--" ))))</f>
        <v>43738</v>
      </c>
      <c r="AC57" s="6"/>
      <c r="AD57" s="6"/>
      <c r="AE57" s="6"/>
      <c r="AF57" s="9" t="s">
        <v>979</v>
      </c>
      <c r="AG57" s="3" t="s">
        <v>979</v>
      </c>
      <c r="AH57" s="88"/>
      <c r="AI57" s="88"/>
    </row>
    <row r="58" spans="1:35" x14ac:dyDescent="0.3">
      <c r="A58" s="11" t="s">
        <v>1212</v>
      </c>
      <c r="B58" s="11" t="s">
        <v>641</v>
      </c>
      <c r="C58" s="12"/>
      <c r="D58" s="11" t="s">
        <v>16</v>
      </c>
      <c r="E58" s="13" t="s">
        <v>1213</v>
      </c>
      <c r="F58" s="14">
        <v>812</v>
      </c>
      <c r="G58" s="11" t="s">
        <v>1214</v>
      </c>
      <c r="H58" s="11" t="s">
        <v>1215</v>
      </c>
      <c r="I58" s="11"/>
      <c r="J58" s="14">
        <v>5060</v>
      </c>
      <c r="K58" s="11" t="s">
        <v>1216</v>
      </c>
      <c r="L58" s="11" t="s">
        <v>1217</v>
      </c>
      <c r="M58" s="11" t="s">
        <v>22</v>
      </c>
      <c r="N58" s="14">
        <v>55125</v>
      </c>
      <c r="O58" s="15">
        <f>P58-1</f>
        <v>43281</v>
      </c>
      <c r="P58" s="15">
        <v>43282</v>
      </c>
      <c r="Q58" s="15">
        <f>O58-60</f>
        <v>43221</v>
      </c>
      <c r="R58" s="11"/>
      <c r="S58" s="40" t="s">
        <v>974</v>
      </c>
      <c r="T58" s="41">
        <v>43465</v>
      </c>
      <c r="U58" s="40" t="s">
        <v>974</v>
      </c>
      <c r="V58" s="40" t="s">
        <v>974</v>
      </c>
      <c r="W58" s="14">
        <f>IF(S58&lt;O58,1,0)</f>
        <v>0</v>
      </c>
      <c r="X58" s="14">
        <f>IF(T58&lt;O58,1,0)</f>
        <v>0</v>
      </c>
      <c r="Y58" s="14">
        <f>IF(U58&lt;O58,1,0)</f>
        <v>0</v>
      </c>
      <c r="Z58" s="14">
        <f>IF(V58&lt;O58,1,0)</f>
        <v>0</v>
      </c>
      <c r="AA58" s="14">
        <f>SUM(W58:Z58)</f>
        <v>0</v>
      </c>
      <c r="AB58" s="41">
        <f>IF( S58&lt;&gt;"--", S58, IF( T58&lt;&gt;"--", T58, IF( U58&lt;&gt;"--", U58, IF( V58&lt;&gt;"--", V58, "--" ))))</f>
        <v>43465</v>
      </c>
      <c r="AC58" s="6"/>
      <c r="AD58" s="6"/>
      <c r="AE58" s="6"/>
      <c r="AF58" s="9" t="s">
        <v>979</v>
      </c>
      <c r="AG58" s="3" t="s">
        <v>979</v>
      </c>
      <c r="AH58" s="88"/>
      <c r="AI58" s="88"/>
    </row>
    <row r="59" spans="1:35" x14ac:dyDescent="0.3">
      <c r="A59" s="88" t="s">
        <v>1218</v>
      </c>
      <c r="B59" s="88" t="s">
        <v>306</v>
      </c>
      <c r="C59" s="18" t="s">
        <v>993</v>
      </c>
      <c r="D59" s="88" t="s">
        <v>25</v>
      </c>
      <c r="E59" s="89" t="s">
        <v>1219</v>
      </c>
      <c r="F59" s="88">
        <v>1005</v>
      </c>
      <c r="G59" s="88" t="s">
        <v>1220</v>
      </c>
      <c r="H59" s="88" t="s">
        <v>34</v>
      </c>
      <c r="I59" s="88" t="s">
        <v>1221</v>
      </c>
      <c r="J59" s="88">
        <v>5192</v>
      </c>
      <c r="K59" s="88" t="s">
        <v>36</v>
      </c>
      <c r="L59" s="88" t="s">
        <v>51</v>
      </c>
      <c r="M59" s="88" t="s">
        <v>22</v>
      </c>
      <c r="N59" s="88">
        <v>55117</v>
      </c>
      <c r="O59" s="1">
        <f>P59-1</f>
        <v>42004</v>
      </c>
      <c r="P59" s="1">
        <v>42005</v>
      </c>
      <c r="Q59" s="1">
        <f>O59-60</f>
        <v>41944</v>
      </c>
      <c r="R59" s="88"/>
      <c r="S59" s="17" t="s">
        <v>974</v>
      </c>
      <c r="T59" s="17" t="s">
        <v>974</v>
      </c>
      <c r="U59" s="17" t="s">
        <v>974</v>
      </c>
      <c r="V59" s="17" t="s">
        <v>974</v>
      </c>
      <c r="W59" s="88">
        <f>IF(S59&lt;O59,1,0)</f>
        <v>0</v>
      </c>
      <c r="X59" s="88">
        <f>IF(T59&lt;O59,1,0)</f>
        <v>0</v>
      </c>
      <c r="Y59" s="88">
        <f>IF(U59&lt;O59,1,0)</f>
        <v>0</v>
      </c>
      <c r="Z59" s="88">
        <f>IF(V59&lt;O59,1,0)</f>
        <v>0</v>
      </c>
      <c r="AA59" s="88">
        <f>SUM(W59:Z59)</f>
        <v>0</v>
      </c>
      <c r="AB59" s="16" t="str">
        <f>IF( S59&lt;&gt;"--", S59, IF( T59&lt;&gt;"--", T59, IF( U59&lt;&gt;"--", U59, IF( V59&lt;&gt;"--", V59, "--" ))))</f>
        <v>--</v>
      </c>
      <c r="AC59" s="6"/>
      <c r="AD59" s="6"/>
      <c r="AE59" s="6"/>
      <c r="AF59" s="9" t="s">
        <v>979</v>
      </c>
      <c r="AG59" s="3" t="s">
        <v>979</v>
      </c>
      <c r="AH59" s="88"/>
      <c r="AI59" s="88"/>
    </row>
    <row r="60" spans="1:35" x14ac:dyDescent="0.3">
      <c r="A60" s="44" t="s">
        <v>1222</v>
      </c>
      <c r="B60" s="44" t="s">
        <v>1223</v>
      </c>
      <c r="C60" s="45"/>
      <c r="D60" s="44" t="s">
        <v>25</v>
      </c>
      <c r="E60" s="46" t="s">
        <v>1224</v>
      </c>
      <c r="F60" s="47">
        <v>883</v>
      </c>
      <c r="G60" s="44" t="s">
        <v>1225</v>
      </c>
      <c r="H60" s="44" t="s">
        <v>972</v>
      </c>
      <c r="I60" s="44"/>
      <c r="J60" s="47">
        <v>5111</v>
      </c>
      <c r="K60" s="44" t="s">
        <v>973</v>
      </c>
      <c r="L60" s="44" t="s">
        <v>136</v>
      </c>
      <c r="M60" s="44" t="s">
        <v>22</v>
      </c>
      <c r="N60" s="47">
        <v>55437</v>
      </c>
      <c r="O60" s="48">
        <f>P60-1</f>
        <v>42794</v>
      </c>
      <c r="P60" s="48">
        <v>42795</v>
      </c>
      <c r="Q60" s="48">
        <f>O60-60</f>
        <v>42734</v>
      </c>
      <c r="R60" s="44"/>
      <c r="S60" s="49" t="s">
        <v>974</v>
      </c>
      <c r="T60" s="49">
        <v>42643</v>
      </c>
      <c r="U60" s="49" t="s">
        <v>974</v>
      </c>
      <c r="V60" s="49" t="s">
        <v>974</v>
      </c>
      <c r="W60" s="47">
        <f>IF(S60&lt;O60,1,0)</f>
        <v>0</v>
      </c>
      <c r="X60" s="47">
        <f>IF(T60&lt;O60,1,0)</f>
        <v>1</v>
      </c>
      <c r="Y60" s="47">
        <f>IF(U60&lt;O60,1,0)</f>
        <v>0</v>
      </c>
      <c r="Z60" s="47">
        <f>IF(V60&lt;O60,1,0)</f>
        <v>0</v>
      </c>
      <c r="AA60" s="47">
        <f>SUM(W60:Z60)</f>
        <v>1</v>
      </c>
      <c r="AB60" s="50">
        <f>IF( S60&lt;&gt;"--", S60, IF( T60&lt;&gt;"--", T60, IF( U60&lt;&gt;"--", U60, IF( V60&lt;&gt;"--", V60, "--" ))))</f>
        <v>42643</v>
      </c>
      <c r="AC60" s="6"/>
      <c r="AD60" s="6"/>
      <c r="AE60" s="6"/>
      <c r="AF60" s="9" t="s">
        <v>979</v>
      </c>
      <c r="AG60" s="3" t="s">
        <v>979</v>
      </c>
      <c r="AH60" s="88"/>
      <c r="AI60" s="88"/>
    </row>
    <row r="61" spans="1:35" x14ac:dyDescent="0.3">
      <c r="A61" s="44" t="s">
        <v>1226</v>
      </c>
      <c r="B61" s="44" t="s">
        <v>1227</v>
      </c>
      <c r="C61" s="45"/>
      <c r="D61" s="44" t="s">
        <v>25</v>
      </c>
      <c r="E61" s="46" t="s">
        <v>1228</v>
      </c>
      <c r="F61" s="47">
        <v>510</v>
      </c>
      <c r="G61" s="44" t="s">
        <v>1229</v>
      </c>
      <c r="H61" s="44" t="s">
        <v>1230</v>
      </c>
      <c r="I61" s="44"/>
      <c r="J61" s="47">
        <v>5212</v>
      </c>
      <c r="K61" s="44" t="s">
        <v>1231</v>
      </c>
      <c r="L61" s="44" t="s">
        <v>328</v>
      </c>
      <c r="M61" s="44" t="s">
        <v>22</v>
      </c>
      <c r="N61" s="47">
        <v>55802</v>
      </c>
      <c r="O61" s="48">
        <f>P61-1</f>
        <v>43343</v>
      </c>
      <c r="P61" s="48">
        <v>43344</v>
      </c>
      <c r="Q61" s="48">
        <f>O61-60</f>
        <v>43283</v>
      </c>
      <c r="R61" s="44"/>
      <c r="S61" s="49">
        <v>44286</v>
      </c>
      <c r="T61" s="49" t="s">
        <v>974</v>
      </c>
      <c r="U61" s="49" t="s">
        <v>974</v>
      </c>
      <c r="V61" s="49" t="s">
        <v>974</v>
      </c>
      <c r="W61" s="47">
        <f>IF(S61&lt;O61,1,0)</f>
        <v>0</v>
      </c>
      <c r="X61" s="47">
        <f>IF(T61&lt;O61,1,0)</f>
        <v>0</v>
      </c>
      <c r="Y61" s="47">
        <f>IF(U61&lt;O61,1,0)</f>
        <v>0</v>
      </c>
      <c r="Z61" s="47">
        <f>IF(V61&lt;O61,1,0)</f>
        <v>0</v>
      </c>
      <c r="AA61" s="47">
        <f>SUM(W61:Z61)</f>
        <v>0</v>
      </c>
      <c r="AB61" s="50">
        <f>IF( S61&lt;&gt;"--", S61, IF( T61&lt;&gt;"--", T61, IF( U61&lt;&gt;"--", U61, IF( V61&lt;&gt;"--", V61, "--" ))))</f>
        <v>44286</v>
      </c>
      <c r="AC61" s="6"/>
      <c r="AD61" s="6"/>
      <c r="AE61" s="6"/>
      <c r="AF61" s="9" t="s">
        <v>1232</v>
      </c>
      <c r="AG61" s="11" t="s">
        <v>1232</v>
      </c>
      <c r="AH61" s="88"/>
      <c r="AI61" s="88"/>
    </row>
    <row r="62" spans="1:35" s="39" customFormat="1" x14ac:dyDescent="0.3">
      <c r="A62" s="88" t="s">
        <v>1233</v>
      </c>
      <c r="B62" s="88" t="s">
        <v>84</v>
      </c>
      <c r="C62" s="18"/>
      <c r="D62" s="88" t="s">
        <v>16</v>
      </c>
      <c r="E62" s="88"/>
      <c r="F62" s="88">
        <v>502</v>
      </c>
      <c r="G62" s="88"/>
      <c r="H62" s="88"/>
      <c r="I62" s="88"/>
      <c r="J62" s="88"/>
      <c r="K62" s="88" t="s">
        <v>1234</v>
      </c>
      <c r="L62" s="88" t="s">
        <v>1235</v>
      </c>
      <c r="M62" s="88" t="s">
        <v>22</v>
      </c>
      <c r="N62" s="88">
        <v>55155</v>
      </c>
      <c r="O62" s="1">
        <v>39356</v>
      </c>
      <c r="P62" s="88"/>
      <c r="Q62" s="88"/>
      <c r="R62" s="88"/>
      <c r="S62" s="25"/>
      <c r="T62" s="25"/>
      <c r="U62" s="25"/>
      <c r="V62" s="25"/>
      <c r="W62" s="88"/>
      <c r="X62" s="88"/>
      <c r="Y62" s="88"/>
      <c r="Z62" s="88"/>
      <c r="AA62" s="88"/>
      <c r="AB62" s="88"/>
      <c r="AC62" s="6"/>
      <c r="AD62" s="6"/>
      <c r="AE62" s="6"/>
      <c r="AF62" s="9" t="s">
        <v>979</v>
      </c>
      <c r="AG62" s="3" t="s">
        <v>979</v>
      </c>
      <c r="AH62" s="88"/>
      <c r="AI62" s="88"/>
    </row>
    <row r="63" spans="1:35" s="26" customFormat="1" x14ac:dyDescent="0.3">
      <c r="A63" s="58" t="s">
        <v>1236</v>
      </c>
      <c r="B63" s="58" t="s">
        <v>351</v>
      </c>
      <c r="C63" s="59"/>
      <c r="D63" s="58" t="s">
        <v>16</v>
      </c>
      <c r="E63" s="60" t="s">
        <v>1237</v>
      </c>
      <c r="F63" s="61">
        <v>838</v>
      </c>
      <c r="G63" s="58" t="s">
        <v>1238</v>
      </c>
      <c r="H63" s="58" t="s">
        <v>972</v>
      </c>
      <c r="I63" s="58"/>
      <c r="J63" s="61">
        <v>5111</v>
      </c>
      <c r="K63" s="44" t="s">
        <v>973</v>
      </c>
      <c r="L63" s="44" t="s">
        <v>136</v>
      </c>
      <c r="M63" s="44" t="s">
        <v>22</v>
      </c>
      <c r="N63" s="47">
        <v>55437</v>
      </c>
      <c r="O63" s="62">
        <f t="shared" ref="O63:O75" si="23">P63-1</f>
        <v>42551</v>
      </c>
      <c r="P63" s="62">
        <v>42552</v>
      </c>
      <c r="Q63" s="62">
        <f t="shared" ref="Q63:Q75" si="24">O63-60</f>
        <v>42491</v>
      </c>
      <c r="R63" s="58"/>
      <c r="S63" s="63" t="s">
        <v>974</v>
      </c>
      <c r="T63" s="63">
        <v>42369</v>
      </c>
      <c r="U63" s="63" t="s">
        <v>974</v>
      </c>
      <c r="V63" s="63" t="s">
        <v>974</v>
      </c>
      <c r="W63" s="61">
        <f t="shared" ref="W63:W68" si="25">IF(S63&lt;O63,1,0)</f>
        <v>0</v>
      </c>
      <c r="X63" s="61">
        <f t="shared" ref="X63:X68" si="26">IF(T63&lt;O63,1,0)</f>
        <v>1</v>
      </c>
      <c r="Y63" s="61">
        <f t="shared" ref="Y63:Y68" si="27">IF(U63&lt;O63,1,0)</f>
        <v>0</v>
      </c>
      <c r="Z63" s="61">
        <f t="shared" ref="Z63:Z68" si="28">IF(V63&lt;O63,1,0)</f>
        <v>0</v>
      </c>
      <c r="AA63" s="61">
        <f t="shared" ref="AA63:AA68" si="29">SUM(W63:Z63)</f>
        <v>1</v>
      </c>
      <c r="AB63" s="64">
        <f t="shared" ref="AB63:AB68" si="30">IF( S63&lt;&gt;"--", S63, IF( T63&lt;&gt;"--", T63, IF( U63&lt;&gt;"--", U63, IF( V63&lt;&gt;"--", V63, "--" ))))</f>
        <v>42369</v>
      </c>
      <c r="AC63" s="14"/>
      <c r="AD63" s="14"/>
      <c r="AE63" s="14"/>
      <c r="AF63" s="19" t="s">
        <v>979</v>
      </c>
      <c r="AG63" s="11" t="s">
        <v>979</v>
      </c>
    </row>
    <row r="64" spans="1:35" s="26" customFormat="1" x14ac:dyDescent="0.3">
      <c r="A64" s="11" t="s">
        <v>1239</v>
      </c>
      <c r="B64" s="11" t="s">
        <v>1240</v>
      </c>
      <c r="C64" s="12"/>
      <c r="D64" s="11" t="s">
        <v>16</v>
      </c>
      <c r="E64" s="13" t="s">
        <v>1241</v>
      </c>
      <c r="F64" s="14">
        <v>186</v>
      </c>
      <c r="G64" s="11" t="s">
        <v>1242</v>
      </c>
      <c r="H64" s="11" t="s">
        <v>71</v>
      </c>
      <c r="I64" s="11"/>
      <c r="J64" s="14">
        <v>5082</v>
      </c>
      <c r="K64" s="11" t="s">
        <v>1039</v>
      </c>
      <c r="L64" s="11" t="s">
        <v>73</v>
      </c>
      <c r="M64" s="11" t="s">
        <v>22</v>
      </c>
      <c r="N64" s="14">
        <v>55345</v>
      </c>
      <c r="O64" s="15">
        <f t="shared" si="23"/>
        <v>42551</v>
      </c>
      <c r="P64" s="15">
        <v>42552</v>
      </c>
      <c r="Q64" s="15">
        <f t="shared" si="24"/>
        <v>42491</v>
      </c>
      <c r="R64" s="11"/>
      <c r="S64" s="40" t="s">
        <v>974</v>
      </c>
      <c r="T64" s="40" t="s">
        <v>974</v>
      </c>
      <c r="U64" s="41">
        <v>42369</v>
      </c>
      <c r="V64" s="40" t="s">
        <v>974</v>
      </c>
      <c r="W64" s="14">
        <f t="shared" si="25"/>
        <v>0</v>
      </c>
      <c r="X64" s="14">
        <f t="shared" si="26"/>
        <v>0</v>
      </c>
      <c r="Y64" s="14">
        <f t="shared" si="27"/>
        <v>1</v>
      </c>
      <c r="Z64" s="14">
        <f t="shared" si="28"/>
        <v>0</v>
      </c>
      <c r="AA64" s="14">
        <f t="shared" si="29"/>
        <v>1</v>
      </c>
      <c r="AB64" s="41">
        <f t="shared" si="30"/>
        <v>42369</v>
      </c>
      <c r="AC64" s="14"/>
      <c r="AD64" s="14"/>
      <c r="AE64" s="14"/>
      <c r="AF64" s="19" t="s">
        <v>979</v>
      </c>
      <c r="AG64" s="11" t="s">
        <v>979</v>
      </c>
    </row>
    <row r="65" spans="1:36" s="26" customFormat="1" x14ac:dyDescent="0.3">
      <c r="A65" s="44" t="s">
        <v>1243</v>
      </c>
      <c r="B65" s="44" t="s">
        <v>1244</v>
      </c>
      <c r="C65" s="45"/>
      <c r="D65" s="44" t="s">
        <v>25</v>
      </c>
      <c r="E65" s="46" t="s">
        <v>1245</v>
      </c>
      <c r="F65" s="47">
        <v>767</v>
      </c>
      <c r="G65" s="44" t="s">
        <v>1246</v>
      </c>
      <c r="H65" s="44" t="s">
        <v>622</v>
      </c>
      <c r="I65" s="44"/>
      <c r="J65" s="47">
        <v>5103</v>
      </c>
      <c r="K65" s="44" t="s">
        <v>1247</v>
      </c>
      <c r="L65" s="44" t="s">
        <v>624</v>
      </c>
      <c r="M65" s="44" t="s">
        <v>22</v>
      </c>
      <c r="N65" s="47">
        <v>56308</v>
      </c>
      <c r="O65" s="48">
        <f t="shared" si="23"/>
        <v>43008</v>
      </c>
      <c r="P65" s="48">
        <v>43009</v>
      </c>
      <c r="Q65" s="48">
        <f t="shared" si="24"/>
        <v>42948</v>
      </c>
      <c r="R65" s="44"/>
      <c r="S65" s="49">
        <v>43373</v>
      </c>
      <c r="T65" s="49" t="s">
        <v>974</v>
      </c>
      <c r="U65" s="49" t="s">
        <v>974</v>
      </c>
      <c r="V65" s="49" t="s">
        <v>974</v>
      </c>
      <c r="W65" s="47">
        <f t="shared" si="25"/>
        <v>0</v>
      </c>
      <c r="X65" s="47">
        <f t="shared" si="26"/>
        <v>0</v>
      </c>
      <c r="Y65" s="47">
        <f t="shared" si="27"/>
        <v>0</v>
      </c>
      <c r="Z65" s="47">
        <f t="shared" si="28"/>
        <v>0</v>
      </c>
      <c r="AA65" s="47">
        <f t="shared" si="29"/>
        <v>0</v>
      </c>
      <c r="AB65" s="50">
        <f t="shared" si="30"/>
        <v>43373</v>
      </c>
      <c r="AC65" s="14"/>
      <c r="AD65" s="14"/>
      <c r="AE65" s="14"/>
      <c r="AF65" s="19" t="s">
        <v>979</v>
      </c>
      <c r="AG65" s="11" t="s">
        <v>979</v>
      </c>
    </row>
    <row r="66" spans="1:36" s="26" customFormat="1" x14ac:dyDescent="0.3">
      <c r="A66" s="3" t="s">
        <v>1248</v>
      </c>
      <c r="B66" s="3" t="s">
        <v>789</v>
      </c>
      <c r="C66" s="4"/>
      <c r="D66" s="3" t="s">
        <v>16</v>
      </c>
      <c r="E66" s="5" t="s">
        <v>1249</v>
      </c>
      <c r="F66" s="6">
        <v>837</v>
      </c>
      <c r="G66" s="3" t="s">
        <v>1250</v>
      </c>
      <c r="H66" s="3" t="s">
        <v>1251</v>
      </c>
      <c r="I66" s="3"/>
      <c r="J66" s="6">
        <v>5156</v>
      </c>
      <c r="K66" s="3" t="s">
        <v>1252</v>
      </c>
      <c r="L66" s="3" t="s">
        <v>1253</v>
      </c>
      <c r="M66" s="3" t="s">
        <v>22</v>
      </c>
      <c r="N66" s="6">
        <v>55031</v>
      </c>
      <c r="O66" s="2">
        <f t="shared" si="23"/>
        <v>42277</v>
      </c>
      <c r="P66" s="2">
        <v>42278</v>
      </c>
      <c r="Q66" s="2">
        <f t="shared" si="24"/>
        <v>42217</v>
      </c>
      <c r="R66" s="3"/>
      <c r="S66" s="7" t="s">
        <v>974</v>
      </c>
      <c r="T66" s="7" t="s">
        <v>974</v>
      </c>
      <c r="U66" s="7">
        <v>42735</v>
      </c>
      <c r="V66" s="7" t="s">
        <v>974</v>
      </c>
      <c r="W66" s="6">
        <f t="shared" si="25"/>
        <v>0</v>
      </c>
      <c r="X66" s="6">
        <f t="shared" si="26"/>
        <v>0</v>
      </c>
      <c r="Y66" s="6">
        <f t="shared" si="27"/>
        <v>0</v>
      </c>
      <c r="Z66" s="6">
        <f t="shared" si="28"/>
        <v>0</v>
      </c>
      <c r="AA66" s="6">
        <f t="shared" si="29"/>
        <v>0</v>
      </c>
      <c r="AB66" s="8">
        <f t="shared" si="30"/>
        <v>42735</v>
      </c>
      <c r="AC66" s="14"/>
      <c r="AD66" s="14"/>
      <c r="AE66" s="14"/>
      <c r="AF66" s="19" t="s">
        <v>979</v>
      </c>
      <c r="AG66" s="11" t="s">
        <v>979</v>
      </c>
    </row>
    <row r="67" spans="1:36" s="26" customFormat="1" x14ac:dyDescent="0.3">
      <c r="A67" s="44" t="s">
        <v>1254</v>
      </c>
      <c r="B67" s="44" t="s">
        <v>637</v>
      </c>
      <c r="C67" s="45"/>
      <c r="D67" s="44" t="s">
        <v>16</v>
      </c>
      <c r="E67" s="46" t="s">
        <v>1174</v>
      </c>
      <c r="F67" s="47">
        <v>637</v>
      </c>
      <c r="G67" s="44" t="s">
        <v>1175</v>
      </c>
      <c r="H67" s="44" t="s">
        <v>1176</v>
      </c>
      <c r="I67" s="44"/>
      <c r="J67" s="47">
        <v>5195</v>
      </c>
      <c r="K67" s="44" t="s">
        <v>1177</v>
      </c>
      <c r="L67" s="44" t="s">
        <v>1178</v>
      </c>
      <c r="M67" s="44" t="s">
        <v>22</v>
      </c>
      <c r="N67" s="47">
        <v>56320</v>
      </c>
      <c r="O67" s="48">
        <f t="shared" si="23"/>
        <v>42551</v>
      </c>
      <c r="P67" s="48">
        <v>42552</v>
      </c>
      <c r="Q67" s="48">
        <f t="shared" si="24"/>
        <v>42491</v>
      </c>
      <c r="R67" s="44"/>
      <c r="S67" s="50">
        <v>42460</v>
      </c>
      <c r="T67" s="49" t="s">
        <v>974</v>
      </c>
      <c r="U67" s="49" t="s">
        <v>974</v>
      </c>
      <c r="V67" s="49" t="s">
        <v>974</v>
      </c>
      <c r="W67" s="47">
        <f t="shared" si="25"/>
        <v>1</v>
      </c>
      <c r="X67" s="47">
        <f t="shared" si="26"/>
        <v>0</v>
      </c>
      <c r="Y67" s="47">
        <f t="shared" si="27"/>
        <v>0</v>
      </c>
      <c r="Z67" s="47">
        <f t="shared" si="28"/>
        <v>0</v>
      </c>
      <c r="AA67" s="47">
        <f t="shared" si="29"/>
        <v>1</v>
      </c>
      <c r="AB67" s="50">
        <f t="shared" si="30"/>
        <v>42460</v>
      </c>
      <c r="AC67" s="14"/>
      <c r="AD67" s="14"/>
      <c r="AE67" s="14"/>
      <c r="AF67" s="19" t="s">
        <v>979</v>
      </c>
      <c r="AG67" s="11" t="s">
        <v>979</v>
      </c>
    </row>
    <row r="68" spans="1:36" s="52" customFormat="1" x14ac:dyDescent="0.3">
      <c r="A68" s="44" t="s">
        <v>1255</v>
      </c>
      <c r="B68" s="44" t="s">
        <v>1256</v>
      </c>
      <c r="C68" s="45"/>
      <c r="D68" s="44" t="s">
        <v>25</v>
      </c>
      <c r="E68" s="46" t="s">
        <v>1257</v>
      </c>
      <c r="F68" s="47">
        <v>501</v>
      </c>
      <c r="G68" s="44" t="s">
        <v>1258</v>
      </c>
      <c r="H68" s="44" t="s">
        <v>1259</v>
      </c>
      <c r="I68" s="44"/>
      <c r="J68" s="47">
        <v>5218</v>
      </c>
      <c r="K68" s="44" t="s">
        <v>1260</v>
      </c>
      <c r="L68" s="44" t="s">
        <v>66</v>
      </c>
      <c r="M68" s="44" t="s">
        <v>22</v>
      </c>
      <c r="N68" s="47">
        <v>55904</v>
      </c>
      <c r="O68" s="48">
        <f t="shared" si="23"/>
        <v>42613</v>
      </c>
      <c r="P68" s="48">
        <v>42614</v>
      </c>
      <c r="Q68" s="48">
        <f t="shared" si="24"/>
        <v>42553</v>
      </c>
      <c r="R68" s="44"/>
      <c r="S68" s="49">
        <v>43190</v>
      </c>
      <c r="T68" s="49" t="s">
        <v>974</v>
      </c>
      <c r="U68" s="49" t="s">
        <v>974</v>
      </c>
      <c r="V68" s="49" t="s">
        <v>974</v>
      </c>
      <c r="W68" s="47">
        <f t="shared" si="25"/>
        <v>0</v>
      </c>
      <c r="X68" s="47">
        <f t="shared" si="26"/>
        <v>0</v>
      </c>
      <c r="Y68" s="47">
        <f t="shared" si="27"/>
        <v>0</v>
      </c>
      <c r="Z68" s="47">
        <f t="shared" si="28"/>
        <v>0</v>
      </c>
      <c r="AA68" s="47">
        <f t="shared" si="29"/>
        <v>0</v>
      </c>
      <c r="AB68" s="50">
        <f t="shared" si="30"/>
        <v>43190</v>
      </c>
      <c r="AC68" s="47"/>
      <c r="AD68" s="47"/>
      <c r="AE68" s="47"/>
      <c r="AF68" s="51" t="s">
        <v>979</v>
      </c>
      <c r="AG68" s="44" t="s">
        <v>979</v>
      </c>
    </row>
    <row r="69" spans="1:36" s="52" customFormat="1" x14ac:dyDescent="0.3">
      <c r="A69" s="11" t="s">
        <v>532</v>
      </c>
      <c r="B69" s="11" t="s">
        <v>1261</v>
      </c>
      <c r="C69" s="12" t="s">
        <v>993</v>
      </c>
      <c r="D69" s="11" t="s">
        <v>25</v>
      </c>
      <c r="E69" s="20" t="s">
        <v>1262</v>
      </c>
      <c r="F69" s="14">
        <v>1026</v>
      </c>
      <c r="G69" s="11" t="s">
        <v>1263</v>
      </c>
      <c r="H69" s="11" t="s">
        <v>55</v>
      </c>
      <c r="I69" s="11" t="s">
        <v>1264</v>
      </c>
      <c r="J69" s="14">
        <v>5021</v>
      </c>
      <c r="K69" s="11" t="s">
        <v>56</v>
      </c>
      <c r="L69" s="11" t="s">
        <v>1235</v>
      </c>
      <c r="M69" s="11" t="s">
        <v>690</v>
      </c>
      <c r="N69" s="14">
        <v>55127</v>
      </c>
      <c r="O69" s="15">
        <f t="shared" si="23"/>
        <v>42735</v>
      </c>
      <c r="P69" s="15">
        <v>42736</v>
      </c>
      <c r="Q69" s="15">
        <f t="shared" si="24"/>
        <v>42675</v>
      </c>
      <c r="R69" s="11" t="s">
        <v>1265</v>
      </c>
      <c r="S69" s="41"/>
      <c r="T69" s="41"/>
      <c r="U69" s="41"/>
      <c r="V69" s="41"/>
      <c r="W69" s="14"/>
      <c r="X69" s="14"/>
      <c r="Y69" s="14"/>
      <c r="Z69" s="14"/>
      <c r="AA69" s="14"/>
      <c r="AB69" s="41"/>
      <c r="AC69" s="47"/>
      <c r="AD69" s="47"/>
      <c r="AE69" s="47"/>
      <c r="AF69" s="51" t="s">
        <v>979</v>
      </c>
      <c r="AG69" s="44" t="s">
        <v>979</v>
      </c>
      <c r="AH69" s="52" t="s">
        <v>1266</v>
      </c>
      <c r="AI69" s="52" t="s">
        <v>1267</v>
      </c>
    </row>
    <row r="70" spans="1:36" s="26" customFormat="1" x14ac:dyDescent="0.3">
      <c r="A70" s="3" t="s">
        <v>1268</v>
      </c>
      <c r="B70" s="3" t="s">
        <v>987</v>
      </c>
      <c r="C70" s="4"/>
      <c r="D70" s="3" t="s">
        <v>16</v>
      </c>
      <c r="E70" s="5" t="s">
        <v>1269</v>
      </c>
      <c r="F70" s="6">
        <v>300</v>
      </c>
      <c r="G70" s="3" t="s">
        <v>1270</v>
      </c>
      <c r="H70" s="3" t="s">
        <v>972</v>
      </c>
      <c r="I70" s="3"/>
      <c r="J70" s="6">
        <v>5111</v>
      </c>
      <c r="K70" s="3" t="s">
        <v>1271</v>
      </c>
      <c r="L70" s="3" t="s">
        <v>1272</v>
      </c>
      <c r="M70" s="3" t="s">
        <v>22</v>
      </c>
      <c r="N70" s="6">
        <v>55014</v>
      </c>
      <c r="O70" s="2">
        <f t="shared" si="23"/>
        <v>42063</v>
      </c>
      <c r="P70" s="2">
        <v>42064</v>
      </c>
      <c r="Q70" s="2">
        <f t="shared" si="24"/>
        <v>42003</v>
      </c>
      <c r="R70" s="3"/>
      <c r="S70" s="7" t="s">
        <v>974</v>
      </c>
      <c r="T70" s="7" t="s">
        <v>974</v>
      </c>
      <c r="U70" s="7">
        <v>43281</v>
      </c>
      <c r="V70" s="7" t="s">
        <v>974</v>
      </c>
      <c r="W70" s="6">
        <f>IF(S70&lt;O70,1,0)</f>
        <v>0</v>
      </c>
      <c r="X70" s="6">
        <f>IF(T70&lt;O70,1,0)</f>
        <v>0</v>
      </c>
      <c r="Y70" s="6">
        <f>IF(U70&lt;O70,1,0)</f>
        <v>0</v>
      </c>
      <c r="Z70" s="6">
        <f>IF(V70&lt;O70,1,0)</f>
        <v>0</v>
      </c>
      <c r="AA70" s="6">
        <f>SUM(W70:Z70)</f>
        <v>0</v>
      </c>
      <c r="AB70" s="8">
        <f>IF( S70&lt;&gt;"--", S70, IF( T70&lt;&gt;"--", T70, IF( U70&lt;&gt;"--", U70, IF( V70&lt;&gt;"--", V70, "--" ))))</f>
        <v>43281</v>
      </c>
      <c r="AC70" s="14"/>
      <c r="AD70" s="14"/>
      <c r="AE70" s="14"/>
      <c r="AF70" s="19" t="s">
        <v>1273</v>
      </c>
      <c r="AG70" s="11" t="s">
        <v>1273</v>
      </c>
    </row>
    <row r="71" spans="1:36" s="26" customFormat="1" x14ac:dyDescent="0.3">
      <c r="A71" s="44" t="s">
        <v>1274</v>
      </c>
      <c r="B71" s="44" t="s">
        <v>1275</v>
      </c>
      <c r="C71" s="12" t="s">
        <v>993</v>
      </c>
      <c r="D71" s="44" t="s">
        <v>16</v>
      </c>
      <c r="E71" s="46" t="s">
        <v>1276</v>
      </c>
      <c r="F71" s="14">
        <v>1034</v>
      </c>
      <c r="G71" s="44" t="s">
        <v>301</v>
      </c>
      <c r="H71" s="44" t="s">
        <v>206</v>
      </c>
      <c r="I71" s="44" t="s">
        <v>1277</v>
      </c>
      <c r="J71" s="14">
        <v>5087</v>
      </c>
      <c r="K71" s="44" t="s">
        <v>1278</v>
      </c>
      <c r="L71" s="44" t="s">
        <v>934</v>
      </c>
      <c r="M71" s="44" t="s">
        <v>22</v>
      </c>
      <c r="N71" s="14">
        <v>55386</v>
      </c>
      <c r="O71" s="15">
        <f t="shared" si="23"/>
        <v>43069</v>
      </c>
      <c r="P71" s="15">
        <v>43070</v>
      </c>
      <c r="Q71" s="15">
        <f t="shared" si="24"/>
        <v>43009</v>
      </c>
      <c r="R71" s="11" t="s">
        <v>1279</v>
      </c>
      <c r="S71" s="41"/>
      <c r="T71" s="41"/>
      <c r="U71" s="41"/>
      <c r="V71" s="41"/>
      <c r="W71" s="14"/>
      <c r="X71" s="14"/>
      <c r="Y71" s="14"/>
      <c r="Z71" s="14"/>
      <c r="AA71" s="14"/>
      <c r="AB71" s="41"/>
      <c r="AC71" s="47"/>
      <c r="AD71" s="47"/>
      <c r="AE71" s="47"/>
      <c r="AF71" s="51" t="s">
        <v>979</v>
      </c>
      <c r="AG71" s="44" t="s">
        <v>979</v>
      </c>
      <c r="AH71" s="52" t="s">
        <v>1280</v>
      </c>
      <c r="AI71" s="52" t="s">
        <v>1267</v>
      </c>
      <c r="AJ71" s="52"/>
    </row>
    <row r="72" spans="1:36" s="52" customFormat="1" x14ac:dyDescent="0.3">
      <c r="A72" s="44" t="s">
        <v>567</v>
      </c>
      <c r="B72" s="44" t="s">
        <v>1281</v>
      </c>
      <c r="C72" s="45" t="s">
        <v>993</v>
      </c>
      <c r="D72" s="44" t="s">
        <v>16</v>
      </c>
      <c r="E72" s="89" t="s">
        <v>1282</v>
      </c>
      <c r="F72" s="47">
        <v>1035</v>
      </c>
      <c r="G72" s="44" t="s">
        <v>408</v>
      </c>
      <c r="H72" s="44" t="s">
        <v>1044</v>
      </c>
      <c r="I72" s="44" t="s">
        <v>1283</v>
      </c>
      <c r="J72" s="47">
        <v>5050</v>
      </c>
      <c r="K72" s="44" t="s">
        <v>1046</v>
      </c>
      <c r="L72" s="44" t="s">
        <v>1047</v>
      </c>
      <c r="M72" s="44" t="s">
        <v>22</v>
      </c>
      <c r="N72" s="47">
        <v>55113</v>
      </c>
      <c r="O72" s="48">
        <f t="shared" si="23"/>
        <v>43069</v>
      </c>
      <c r="P72" s="48">
        <v>43070</v>
      </c>
      <c r="Q72" s="48">
        <f t="shared" si="24"/>
        <v>43009</v>
      </c>
      <c r="R72" s="44" t="s">
        <v>1279</v>
      </c>
      <c r="S72" s="49" t="s">
        <v>974</v>
      </c>
      <c r="T72" s="49" t="s">
        <v>974</v>
      </c>
      <c r="U72" s="49" t="s">
        <v>974</v>
      </c>
      <c r="V72" s="49" t="s">
        <v>974</v>
      </c>
      <c r="W72" s="47"/>
      <c r="X72" s="47"/>
      <c r="Y72" s="47"/>
      <c r="Z72" s="47"/>
      <c r="AA72" s="47"/>
      <c r="AB72" s="50"/>
      <c r="AC72" s="14"/>
      <c r="AD72" s="14"/>
      <c r="AE72" s="14"/>
      <c r="AF72" s="19" t="s">
        <v>979</v>
      </c>
      <c r="AG72" s="11" t="s">
        <v>979</v>
      </c>
      <c r="AH72" s="26"/>
      <c r="AI72" s="26"/>
      <c r="AJ72" s="26"/>
    </row>
    <row r="73" spans="1:36" s="52" customFormat="1" x14ac:dyDescent="0.3">
      <c r="A73" s="88" t="s">
        <v>1284</v>
      </c>
      <c r="B73" s="88" t="s">
        <v>92</v>
      </c>
      <c r="C73" s="18"/>
      <c r="D73" s="88" t="s">
        <v>16</v>
      </c>
      <c r="E73" s="88" t="s">
        <v>1285</v>
      </c>
      <c r="F73" s="88">
        <v>242</v>
      </c>
      <c r="G73" s="88" t="s">
        <v>1286</v>
      </c>
      <c r="H73" s="88" t="s">
        <v>28</v>
      </c>
      <c r="I73" s="88"/>
      <c r="J73" s="88">
        <v>5076</v>
      </c>
      <c r="K73" s="88" t="s">
        <v>1287</v>
      </c>
      <c r="L73" s="88" t="s">
        <v>1288</v>
      </c>
      <c r="M73" s="88" t="s">
        <v>22</v>
      </c>
      <c r="N73" s="88">
        <v>56013</v>
      </c>
      <c r="O73" s="1">
        <f t="shared" si="23"/>
        <v>41698</v>
      </c>
      <c r="P73" s="1">
        <v>41699</v>
      </c>
      <c r="Q73" s="1">
        <f t="shared" si="24"/>
        <v>41638</v>
      </c>
      <c r="R73" s="88"/>
      <c r="S73" s="17">
        <v>41729</v>
      </c>
      <c r="T73" s="17" t="s">
        <v>974</v>
      </c>
      <c r="U73" s="17" t="s">
        <v>974</v>
      </c>
      <c r="V73" s="17" t="s">
        <v>974</v>
      </c>
      <c r="W73" s="88">
        <f>IF(S73&lt;O73,1,0)</f>
        <v>0</v>
      </c>
      <c r="X73" s="88">
        <f>IF(T73&lt;O73,1,0)</f>
        <v>0</v>
      </c>
      <c r="Y73" s="88">
        <f>IF(U73&lt;O73,1,0)</f>
        <v>0</v>
      </c>
      <c r="Z73" s="88">
        <f>IF(V73&lt;O73,1,0)</f>
        <v>0</v>
      </c>
      <c r="AA73" s="88">
        <f>SUM(W73:Z73)</f>
        <v>0</v>
      </c>
      <c r="AB73" s="16">
        <f>IF( S73&lt;&gt;"--", S73, IF( T73&lt;&gt;"--", T73, IF( U73&lt;&gt;"--", U73, IF( V73&lt;&gt;"--", V73, "--" ))))</f>
        <v>41729</v>
      </c>
      <c r="AC73" s="14"/>
      <c r="AD73" s="14"/>
      <c r="AE73" s="14"/>
      <c r="AF73" s="19" t="s">
        <v>979</v>
      </c>
      <c r="AG73" s="11" t="s">
        <v>979</v>
      </c>
      <c r="AH73" s="26"/>
      <c r="AI73" s="26"/>
      <c r="AJ73" s="26"/>
    </row>
    <row r="74" spans="1:36" s="26" customFormat="1" x14ac:dyDescent="0.3">
      <c r="A74" s="44" t="s">
        <v>1289</v>
      </c>
      <c r="B74" s="44" t="s">
        <v>1290</v>
      </c>
      <c r="C74" s="45"/>
      <c r="D74" s="44" t="s">
        <v>25</v>
      </c>
      <c r="E74" s="46" t="s">
        <v>1291</v>
      </c>
      <c r="F74" s="47">
        <v>298</v>
      </c>
      <c r="G74" s="44" t="s">
        <v>1292</v>
      </c>
      <c r="H74" s="44" t="s">
        <v>1293</v>
      </c>
      <c r="I74" s="44"/>
      <c r="J74" s="47">
        <v>5162</v>
      </c>
      <c r="K74" s="44" t="s">
        <v>1294</v>
      </c>
      <c r="L74" s="44" t="s">
        <v>100</v>
      </c>
      <c r="M74" s="44" t="s">
        <v>22</v>
      </c>
      <c r="N74" s="47">
        <v>55438</v>
      </c>
      <c r="O74" s="48">
        <f t="shared" si="23"/>
        <v>43008</v>
      </c>
      <c r="P74" s="48">
        <v>43009</v>
      </c>
      <c r="Q74" s="48">
        <f t="shared" si="24"/>
        <v>42948</v>
      </c>
      <c r="R74" s="44"/>
      <c r="S74" s="49">
        <v>43555</v>
      </c>
      <c r="T74" s="49" t="s">
        <v>974</v>
      </c>
      <c r="U74" s="49" t="s">
        <v>974</v>
      </c>
      <c r="V74" s="49" t="s">
        <v>974</v>
      </c>
      <c r="W74" s="47">
        <f>IF(S74&lt;O74,1,0)</f>
        <v>0</v>
      </c>
      <c r="X74" s="47">
        <f>IF(T74&lt;O74,1,0)</f>
        <v>0</v>
      </c>
      <c r="Y74" s="47">
        <f>IF(U74&lt;O74,1,0)</f>
        <v>0</v>
      </c>
      <c r="Z74" s="47">
        <f>IF(V74&lt;O74,1,0)</f>
        <v>0</v>
      </c>
      <c r="AA74" s="47">
        <f>SUM(W74:Z74)</f>
        <v>0</v>
      </c>
      <c r="AB74" s="50">
        <f>IF( S74&lt;&gt;"--", S74, IF( T74&lt;&gt;"--", T74, IF( U74&lt;&gt;"--", U74, IF( V74&lt;&gt;"--", V74, "--" ))))</f>
        <v>43555</v>
      </c>
      <c r="AC74" s="14"/>
      <c r="AD74" s="14"/>
      <c r="AE74" s="14"/>
      <c r="AF74" s="19" t="s">
        <v>979</v>
      </c>
      <c r="AG74" s="11" t="s">
        <v>979</v>
      </c>
    </row>
    <row r="75" spans="1:36" s="26" customFormat="1" x14ac:dyDescent="0.3">
      <c r="A75" s="3" t="s">
        <v>1295</v>
      </c>
      <c r="B75" s="3" t="s">
        <v>941</v>
      </c>
      <c r="C75" s="4" t="s">
        <v>993</v>
      </c>
      <c r="D75" s="3" t="s">
        <v>25</v>
      </c>
      <c r="E75" s="5" t="s">
        <v>1296</v>
      </c>
      <c r="F75" s="6">
        <v>1010</v>
      </c>
      <c r="G75" s="3" t="s">
        <v>59</v>
      </c>
      <c r="H75" s="3" t="s">
        <v>34</v>
      </c>
      <c r="I75" s="3" t="s">
        <v>1297</v>
      </c>
      <c r="J75" s="6">
        <v>5192</v>
      </c>
      <c r="K75" s="3" t="s">
        <v>36</v>
      </c>
      <c r="L75" s="3" t="s">
        <v>51</v>
      </c>
      <c r="M75" s="3" t="s">
        <v>22</v>
      </c>
      <c r="N75" s="6">
        <v>55117</v>
      </c>
      <c r="O75" s="2">
        <f t="shared" si="23"/>
        <v>42124</v>
      </c>
      <c r="P75" s="2">
        <v>42125</v>
      </c>
      <c r="Q75" s="2">
        <f t="shared" si="24"/>
        <v>42064</v>
      </c>
      <c r="R75" s="3"/>
      <c r="S75" s="7" t="s">
        <v>974</v>
      </c>
      <c r="T75" s="7" t="s">
        <v>974</v>
      </c>
      <c r="U75" s="7" t="s">
        <v>974</v>
      </c>
      <c r="V75" s="7" t="s">
        <v>974</v>
      </c>
      <c r="W75" s="6">
        <f>IF(S75&lt;O75,1,0)</f>
        <v>0</v>
      </c>
      <c r="X75" s="6">
        <f>IF(T75&lt;O75,1,0)</f>
        <v>0</v>
      </c>
      <c r="Y75" s="6">
        <f>IF(U75&lt;O75,1,0)</f>
        <v>0</v>
      </c>
      <c r="Z75" s="6">
        <f>IF(V75&lt;O75,1,0)</f>
        <v>0</v>
      </c>
      <c r="AA75" s="6">
        <f>SUM(W75:Z75)</f>
        <v>0</v>
      </c>
      <c r="AB75" s="8" t="str">
        <f>IF( S75&lt;&gt;"--", S75, IF( T75&lt;&gt;"--", T75, IF( U75&lt;&gt;"--", U75, IF( V75&lt;&gt;"--", V75, "--" ))))</f>
        <v>--</v>
      </c>
      <c r="AC75" s="14"/>
      <c r="AD75" s="14"/>
      <c r="AE75" s="14"/>
      <c r="AF75" s="19" t="s">
        <v>979</v>
      </c>
      <c r="AG75" s="11" t="s">
        <v>979</v>
      </c>
    </row>
    <row r="76" spans="1:36" s="52" customFormat="1" x14ac:dyDescent="0.3">
      <c r="A76" s="88" t="s">
        <v>1298</v>
      </c>
      <c r="B76" s="88" t="s">
        <v>1054</v>
      </c>
      <c r="C76" s="18"/>
      <c r="D76" s="88" t="s">
        <v>25</v>
      </c>
      <c r="E76" s="89" t="s">
        <v>1299</v>
      </c>
      <c r="F76" s="88">
        <v>228</v>
      </c>
      <c r="G76" s="88" t="s">
        <v>1300</v>
      </c>
      <c r="H76" s="88" t="s">
        <v>196</v>
      </c>
      <c r="I76" s="88"/>
      <c r="J76" s="88">
        <v>5011</v>
      </c>
      <c r="K76" s="88" t="s">
        <v>1301</v>
      </c>
      <c r="L76" s="88" t="s">
        <v>51</v>
      </c>
      <c r="M76" s="88" t="s">
        <v>22</v>
      </c>
      <c r="N76" s="88">
        <v>55155</v>
      </c>
      <c r="O76" s="1">
        <v>42004</v>
      </c>
      <c r="P76" s="1">
        <v>42005</v>
      </c>
      <c r="Q76" s="1">
        <v>41944</v>
      </c>
      <c r="R76" s="88"/>
      <c r="S76" s="25"/>
      <c r="T76" s="25"/>
      <c r="U76" s="25"/>
      <c r="V76" s="25"/>
      <c r="W76" s="88"/>
      <c r="X76" s="88"/>
      <c r="Y76" s="88"/>
      <c r="Z76" s="88"/>
      <c r="AA76" s="88"/>
      <c r="AB76" s="88"/>
      <c r="AF76" s="51" t="s">
        <v>979</v>
      </c>
      <c r="AG76" s="44" t="s">
        <v>979</v>
      </c>
    </row>
    <row r="77" spans="1:36" s="52" customFormat="1" x14ac:dyDescent="0.3">
      <c r="A77" s="44" t="s">
        <v>1302</v>
      </c>
      <c r="B77" s="44" t="s">
        <v>1303</v>
      </c>
      <c r="C77" s="12" t="s">
        <v>993</v>
      </c>
      <c r="D77" s="44" t="s">
        <v>16</v>
      </c>
      <c r="E77" s="46" t="s">
        <v>1304</v>
      </c>
      <c r="F77" s="14">
        <v>1032</v>
      </c>
      <c r="G77" s="44" t="s">
        <v>951</v>
      </c>
      <c r="H77" s="44" t="s">
        <v>972</v>
      </c>
      <c r="I77" s="44" t="s">
        <v>1305</v>
      </c>
      <c r="J77" s="14">
        <v>5111</v>
      </c>
      <c r="K77" s="44" t="s">
        <v>973</v>
      </c>
      <c r="L77" s="44" t="s">
        <v>100</v>
      </c>
      <c r="M77" s="44" t="s">
        <v>22</v>
      </c>
      <c r="N77" s="14">
        <v>55437</v>
      </c>
      <c r="O77" s="15">
        <f>P77-1</f>
        <v>42947</v>
      </c>
      <c r="P77" s="15">
        <v>42948</v>
      </c>
      <c r="Q77" s="15">
        <f>O77-60</f>
        <v>42887</v>
      </c>
      <c r="R77" s="44" t="s">
        <v>1306</v>
      </c>
      <c r="S77" s="49" t="s">
        <v>974</v>
      </c>
      <c r="T77" s="49" t="s">
        <v>974</v>
      </c>
      <c r="U77" s="49" t="s">
        <v>974</v>
      </c>
      <c r="V77" s="49" t="s">
        <v>974</v>
      </c>
      <c r="W77" s="14"/>
      <c r="X77" s="14"/>
      <c r="Y77" s="14"/>
      <c r="Z77" s="14"/>
      <c r="AA77" s="14"/>
      <c r="AB77" s="41"/>
      <c r="AC77" s="61"/>
      <c r="AD77" s="61"/>
      <c r="AE77" s="61"/>
      <c r="AF77" s="65" t="s">
        <v>979</v>
      </c>
      <c r="AG77" s="44" t="s">
        <v>979</v>
      </c>
    </row>
    <row r="78" spans="1:36" s="52" customFormat="1" x14ac:dyDescent="0.3">
      <c r="A78" s="44" t="s">
        <v>597</v>
      </c>
      <c r="B78" s="44" t="s">
        <v>440</v>
      </c>
      <c r="C78" s="45"/>
      <c r="D78" s="44" t="s">
        <v>25</v>
      </c>
      <c r="E78" s="46" t="s">
        <v>1307</v>
      </c>
      <c r="F78" s="47">
        <v>739</v>
      </c>
      <c r="G78" s="44" t="s">
        <v>1308</v>
      </c>
      <c r="H78" s="44" t="s">
        <v>1309</v>
      </c>
      <c r="I78" s="44"/>
      <c r="J78" s="47">
        <v>5010</v>
      </c>
      <c r="K78" s="44" t="s">
        <v>1310</v>
      </c>
      <c r="L78" s="44" t="s">
        <v>1311</v>
      </c>
      <c r="M78" s="44" t="s">
        <v>81</v>
      </c>
      <c r="N78" s="47">
        <v>57201</v>
      </c>
      <c r="O78" s="48">
        <f>P78-1</f>
        <v>42794</v>
      </c>
      <c r="P78" s="48">
        <v>42795</v>
      </c>
      <c r="Q78" s="48">
        <f>O78-60</f>
        <v>42734</v>
      </c>
      <c r="R78" s="44"/>
      <c r="S78" s="49">
        <v>43008</v>
      </c>
      <c r="T78" s="49" t="s">
        <v>974</v>
      </c>
      <c r="U78" s="49" t="s">
        <v>974</v>
      </c>
      <c r="V78" s="49" t="s">
        <v>974</v>
      </c>
      <c r="W78" s="47">
        <f>IF(S78&lt;O78,1,0)</f>
        <v>0</v>
      </c>
      <c r="X78" s="47">
        <f>IF(T78&lt;O78,1,0)</f>
        <v>0</v>
      </c>
      <c r="Y78" s="47">
        <f>IF(U78&lt;O78,1,0)</f>
        <v>0</v>
      </c>
      <c r="Z78" s="47">
        <f>IF(V78&lt;O78,1,0)</f>
        <v>0</v>
      </c>
      <c r="AA78" s="47">
        <f>SUM(W78:Z78)</f>
        <v>0</v>
      </c>
      <c r="AB78" s="50">
        <f>IF( S78&lt;&gt;"--", S78, IF( T78&lt;&gt;"--", T78, IF( U78&lt;&gt;"--", U78, IF( V78&lt;&gt;"--", V78, "--" ))))</f>
        <v>43008</v>
      </c>
      <c r="AC78" s="47"/>
      <c r="AD78" s="47"/>
      <c r="AE78" s="47"/>
      <c r="AF78" s="51" t="s">
        <v>979</v>
      </c>
      <c r="AG78" s="44" t="s">
        <v>979</v>
      </c>
    </row>
    <row r="79" spans="1:36" s="52" customFormat="1" x14ac:dyDescent="0.3">
      <c r="A79" s="88" t="s">
        <v>1312</v>
      </c>
      <c r="B79" s="88" t="s">
        <v>1313</v>
      </c>
      <c r="C79" s="18" t="s">
        <v>993</v>
      </c>
      <c r="D79" s="88" t="s">
        <v>25</v>
      </c>
      <c r="E79" s="89" t="s">
        <v>1314</v>
      </c>
      <c r="F79" s="88">
        <v>886</v>
      </c>
      <c r="G79" s="88" t="s">
        <v>1315</v>
      </c>
      <c r="H79" s="88" t="s">
        <v>1316</v>
      </c>
      <c r="I79" s="88" t="s">
        <v>1317</v>
      </c>
      <c r="J79" s="88">
        <v>5121</v>
      </c>
      <c r="K79" s="88" t="s">
        <v>1318</v>
      </c>
      <c r="L79" s="88" t="s">
        <v>51</v>
      </c>
      <c r="M79" s="88" t="s">
        <v>22</v>
      </c>
      <c r="N79" s="88">
        <v>55112</v>
      </c>
      <c r="O79" s="1">
        <v>41579</v>
      </c>
      <c r="P79" s="88"/>
      <c r="Q79" s="88"/>
      <c r="R79" s="88"/>
      <c r="S79" s="25"/>
      <c r="T79" s="25"/>
      <c r="U79" s="25"/>
      <c r="V79" s="25"/>
      <c r="W79" s="88"/>
      <c r="X79" s="88"/>
      <c r="Y79" s="88"/>
      <c r="Z79" s="88"/>
      <c r="AA79" s="88"/>
      <c r="AB79" s="88"/>
      <c r="AC79" s="47"/>
      <c r="AD79" s="47"/>
      <c r="AE79" s="47"/>
      <c r="AF79" s="51" t="s">
        <v>979</v>
      </c>
      <c r="AG79" s="44" t="s">
        <v>979</v>
      </c>
    </row>
    <row r="80" spans="1:36" s="26" customFormat="1" x14ac:dyDescent="0.3">
      <c r="A80" s="44" t="s">
        <v>1319</v>
      </c>
      <c r="B80" s="44" t="s">
        <v>157</v>
      </c>
      <c r="C80" s="45"/>
      <c r="D80" s="44" t="s">
        <v>25</v>
      </c>
      <c r="E80" s="46" t="s">
        <v>1320</v>
      </c>
      <c r="F80" s="47">
        <v>798</v>
      </c>
      <c r="G80" s="44" t="s">
        <v>408</v>
      </c>
      <c r="H80" s="44" t="s">
        <v>1044</v>
      </c>
      <c r="I80" s="44"/>
      <c r="J80" s="47">
        <v>5050</v>
      </c>
      <c r="K80" s="44" t="s">
        <v>1046</v>
      </c>
      <c r="L80" s="44" t="s">
        <v>1047</v>
      </c>
      <c r="M80" s="44" t="s">
        <v>22</v>
      </c>
      <c r="N80" s="47">
        <v>55113</v>
      </c>
      <c r="O80" s="48">
        <f t="shared" ref="O80:O92" si="31">P80-1</f>
        <v>43373</v>
      </c>
      <c r="P80" s="48">
        <v>43374</v>
      </c>
      <c r="Q80" s="48">
        <f t="shared" ref="Q80:Q92" si="32">O80-60</f>
        <v>43313</v>
      </c>
      <c r="R80" s="44"/>
      <c r="S80" s="49" t="s">
        <v>974</v>
      </c>
      <c r="T80" s="50">
        <v>43830</v>
      </c>
      <c r="U80" s="49" t="s">
        <v>974</v>
      </c>
      <c r="V80" s="49" t="s">
        <v>974</v>
      </c>
      <c r="W80" s="47">
        <f t="shared" ref="W80:W92" si="33">IF(S80&lt;O80,1,0)</f>
        <v>0</v>
      </c>
      <c r="X80" s="47">
        <f t="shared" ref="X80:X92" si="34">IF(T80&lt;O80,1,0)</f>
        <v>0</v>
      </c>
      <c r="Y80" s="47">
        <f t="shared" ref="Y80:Y92" si="35">IF(U80&lt;O80,1,0)</f>
        <v>0</v>
      </c>
      <c r="Z80" s="47">
        <f t="shared" ref="Z80:Z92" si="36">IF(V80&lt;O80,1,0)</f>
        <v>0</v>
      </c>
      <c r="AA80" s="47">
        <f t="shared" ref="AA80:AA92" si="37">SUM(W80:Z80)</f>
        <v>0</v>
      </c>
      <c r="AB80" s="50">
        <f t="shared" ref="AB80:AB92" si="38">IF( S80&lt;&gt;"--", S80, IF( T80&lt;&gt;"--", T80, IF( U80&lt;&gt;"--", U80, IF( V80&lt;&gt;"--", V80, "--" ))))</f>
        <v>43830</v>
      </c>
      <c r="AC80" s="47"/>
      <c r="AD80" s="47"/>
      <c r="AE80" s="47"/>
      <c r="AF80" s="51" t="s">
        <v>979</v>
      </c>
      <c r="AG80" s="44" t="s">
        <v>979</v>
      </c>
      <c r="AH80" s="52"/>
      <c r="AI80" s="52"/>
      <c r="AJ80" s="52"/>
    </row>
    <row r="81" spans="1:36" s="52" customFormat="1" x14ac:dyDescent="0.3">
      <c r="A81" s="44" t="s">
        <v>1321</v>
      </c>
      <c r="B81" s="44" t="s">
        <v>1322</v>
      </c>
      <c r="C81" s="45"/>
      <c r="D81" s="44" t="s">
        <v>16</v>
      </c>
      <c r="E81" s="46" t="s">
        <v>1323</v>
      </c>
      <c r="F81" s="47">
        <v>447</v>
      </c>
      <c r="G81" s="44" t="s">
        <v>1324</v>
      </c>
      <c r="H81" s="44" t="s">
        <v>972</v>
      </c>
      <c r="I81" s="44"/>
      <c r="J81" s="47">
        <v>5111</v>
      </c>
      <c r="K81" s="44" t="s">
        <v>973</v>
      </c>
      <c r="L81" s="44" t="s">
        <v>136</v>
      </c>
      <c r="M81" s="44" t="s">
        <v>22</v>
      </c>
      <c r="N81" s="47">
        <v>55437</v>
      </c>
      <c r="O81" s="48">
        <f t="shared" si="31"/>
        <v>42855</v>
      </c>
      <c r="P81" s="48">
        <v>42856</v>
      </c>
      <c r="Q81" s="48">
        <f t="shared" si="32"/>
        <v>42795</v>
      </c>
      <c r="R81" s="44"/>
      <c r="S81" s="49" t="s">
        <v>974</v>
      </c>
      <c r="T81" s="49">
        <v>43465</v>
      </c>
      <c r="U81" s="49" t="s">
        <v>974</v>
      </c>
      <c r="V81" s="49" t="s">
        <v>974</v>
      </c>
      <c r="W81" s="47">
        <f t="shared" si="33"/>
        <v>0</v>
      </c>
      <c r="X81" s="47">
        <f t="shared" si="34"/>
        <v>0</v>
      </c>
      <c r="Y81" s="47">
        <f t="shared" si="35"/>
        <v>0</v>
      </c>
      <c r="Z81" s="47">
        <f t="shared" si="36"/>
        <v>0</v>
      </c>
      <c r="AA81" s="47">
        <f t="shared" si="37"/>
        <v>0</v>
      </c>
      <c r="AB81" s="50">
        <f t="shared" si="38"/>
        <v>43465</v>
      </c>
      <c r="AC81" s="47"/>
      <c r="AD81" s="47"/>
      <c r="AE81" s="47"/>
      <c r="AF81" s="51" t="s">
        <v>979</v>
      </c>
      <c r="AG81" s="44" t="s">
        <v>979</v>
      </c>
    </row>
    <row r="82" spans="1:36" s="52" customFormat="1" x14ac:dyDescent="0.3">
      <c r="A82" s="44" t="s">
        <v>1325</v>
      </c>
      <c r="B82" s="44" t="s">
        <v>637</v>
      </c>
      <c r="C82" s="45"/>
      <c r="D82" s="44" t="s">
        <v>16</v>
      </c>
      <c r="E82" s="46" t="s">
        <v>1326</v>
      </c>
      <c r="F82" s="47">
        <v>276</v>
      </c>
      <c r="G82" s="44" t="s">
        <v>1327</v>
      </c>
      <c r="H82" s="44" t="s">
        <v>1328</v>
      </c>
      <c r="I82" s="44"/>
      <c r="J82" s="47">
        <v>5150</v>
      </c>
      <c r="K82" s="44" t="s">
        <v>1329</v>
      </c>
      <c r="L82" s="44" t="s">
        <v>152</v>
      </c>
      <c r="M82" s="44" t="s">
        <v>22</v>
      </c>
      <c r="N82" s="47">
        <v>55346</v>
      </c>
      <c r="O82" s="48">
        <f t="shared" si="31"/>
        <v>42947</v>
      </c>
      <c r="P82" s="48">
        <v>42948</v>
      </c>
      <c r="Q82" s="48">
        <f t="shared" si="32"/>
        <v>42887</v>
      </c>
      <c r="R82" s="44"/>
      <c r="S82" s="50">
        <v>43921</v>
      </c>
      <c r="T82" s="49" t="s">
        <v>974</v>
      </c>
      <c r="U82" s="49" t="s">
        <v>974</v>
      </c>
      <c r="V82" s="49" t="s">
        <v>974</v>
      </c>
      <c r="W82" s="47">
        <f t="shared" si="33"/>
        <v>0</v>
      </c>
      <c r="X82" s="47">
        <f t="shared" si="34"/>
        <v>0</v>
      </c>
      <c r="Y82" s="47">
        <f t="shared" si="35"/>
        <v>0</v>
      </c>
      <c r="Z82" s="47">
        <f t="shared" si="36"/>
        <v>0</v>
      </c>
      <c r="AA82" s="47">
        <f t="shared" si="37"/>
        <v>0</v>
      </c>
      <c r="AB82" s="50">
        <f t="shared" si="38"/>
        <v>43921</v>
      </c>
      <c r="AC82" s="47"/>
      <c r="AD82" s="47"/>
      <c r="AE82" s="47"/>
      <c r="AF82" s="51" t="s">
        <v>979</v>
      </c>
      <c r="AG82" s="44" t="s">
        <v>979</v>
      </c>
    </row>
    <row r="83" spans="1:36" s="52" customFormat="1" x14ac:dyDescent="0.3">
      <c r="A83" s="88" t="s">
        <v>1330</v>
      </c>
      <c r="B83" s="88" t="s">
        <v>129</v>
      </c>
      <c r="C83" s="18"/>
      <c r="D83" s="88" t="s">
        <v>16</v>
      </c>
      <c r="E83" s="89" t="s">
        <v>1331</v>
      </c>
      <c r="F83" s="88">
        <v>874</v>
      </c>
      <c r="G83" s="88" t="s">
        <v>1332</v>
      </c>
      <c r="H83" s="88" t="s">
        <v>42</v>
      </c>
      <c r="I83" s="88"/>
      <c r="J83" s="88">
        <v>5118</v>
      </c>
      <c r="K83" s="88" t="s">
        <v>1158</v>
      </c>
      <c r="L83" s="88" t="s">
        <v>425</v>
      </c>
      <c r="M83" s="88" t="s">
        <v>22</v>
      </c>
      <c r="N83" s="88">
        <v>55426</v>
      </c>
      <c r="O83" s="1">
        <f t="shared" si="31"/>
        <v>41882</v>
      </c>
      <c r="P83" s="1">
        <v>41883</v>
      </c>
      <c r="Q83" s="1">
        <f t="shared" si="32"/>
        <v>41822</v>
      </c>
      <c r="R83" s="88"/>
      <c r="S83" s="17" t="s">
        <v>974</v>
      </c>
      <c r="T83" s="17">
        <v>43100</v>
      </c>
      <c r="U83" s="17" t="s">
        <v>974</v>
      </c>
      <c r="V83" s="17" t="s">
        <v>974</v>
      </c>
      <c r="W83" s="88">
        <f t="shared" si="33"/>
        <v>0</v>
      </c>
      <c r="X83" s="88">
        <f t="shared" si="34"/>
        <v>0</v>
      </c>
      <c r="Y83" s="88">
        <f t="shared" si="35"/>
        <v>0</v>
      </c>
      <c r="Z83" s="88">
        <f t="shared" si="36"/>
        <v>0</v>
      </c>
      <c r="AA83" s="88">
        <f t="shared" si="37"/>
        <v>0</v>
      </c>
      <c r="AB83" s="16">
        <f t="shared" si="38"/>
        <v>43100</v>
      </c>
      <c r="AC83" s="47"/>
      <c r="AD83" s="47"/>
      <c r="AE83" s="47"/>
      <c r="AF83" s="51" t="s">
        <v>979</v>
      </c>
      <c r="AG83" s="44" t="s">
        <v>979</v>
      </c>
    </row>
    <row r="84" spans="1:36" s="52" customFormat="1" x14ac:dyDescent="0.3">
      <c r="A84" s="88" t="s">
        <v>662</v>
      </c>
      <c r="B84" s="88" t="s">
        <v>147</v>
      </c>
      <c r="C84" s="18"/>
      <c r="D84" s="88" t="s">
        <v>16</v>
      </c>
      <c r="E84" s="88" t="s">
        <v>1333</v>
      </c>
      <c r="F84" s="88">
        <v>770</v>
      </c>
      <c r="G84" s="88" t="s">
        <v>1334</v>
      </c>
      <c r="H84" s="88" t="s">
        <v>1335</v>
      </c>
      <c r="I84" s="88"/>
      <c r="J84" s="88"/>
      <c r="K84" s="88" t="s">
        <v>1336</v>
      </c>
      <c r="L84" s="88" t="s">
        <v>723</v>
      </c>
      <c r="M84" s="88" t="s">
        <v>22</v>
      </c>
      <c r="N84" s="88">
        <v>55337</v>
      </c>
      <c r="O84" s="1">
        <f t="shared" si="31"/>
        <v>41759</v>
      </c>
      <c r="P84" s="1">
        <v>41760</v>
      </c>
      <c r="Q84" s="1">
        <f t="shared" si="32"/>
        <v>41699</v>
      </c>
      <c r="R84" s="88"/>
      <c r="S84" s="17" t="s">
        <v>974</v>
      </c>
      <c r="T84" s="17" t="s">
        <v>974</v>
      </c>
      <c r="U84" s="17" t="s">
        <v>974</v>
      </c>
      <c r="V84" s="17" t="s">
        <v>974</v>
      </c>
      <c r="W84" s="88">
        <f t="shared" si="33"/>
        <v>0</v>
      </c>
      <c r="X84" s="88">
        <f t="shared" si="34"/>
        <v>0</v>
      </c>
      <c r="Y84" s="88">
        <f t="shared" si="35"/>
        <v>0</v>
      </c>
      <c r="Z84" s="88">
        <f t="shared" si="36"/>
        <v>0</v>
      </c>
      <c r="AA84" s="88">
        <f t="shared" si="37"/>
        <v>0</v>
      </c>
      <c r="AB84" s="16" t="str">
        <f t="shared" si="38"/>
        <v>--</v>
      </c>
      <c r="AC84" s="47"/>
      <c r="AD84" s="47"/>
      <c r="AE84" s="47"/>
      <c r="AF84" s="51" t="s">
        <v>979</v>
      </c>
      <c r="AG84" s="44" t="s">
        <v>979</v>
      </c>
    </row>
    <row r="85" spans="1:36" s="52" customFormat="1" x14ac:dyDescent="0.3">
      <c r="A85" s="26" t="s">
        <v>1337</v>
      </c>
      <c r="B85" s="26" t="s">
        <v>1338</v>
      </c>
      <c r="C85" s="27"/>
      <c r="D85" s="26" t="s">
        <v>16</v>
      </c>
      <c r="E85" s="35" t="s">
        <v>1339</v>
      </c>
      <c r="F85" s="26">
        <v>850</v>
      </c>
      <c r="G85" s="26" t="s">
        <v>70</v>
      </c>
      <c r="H85" s="26" t="s">
        <v>71</v>
      </c>
      <c r="I85" s="26"/>
      <c r="J85" s="26">
        <v>5082</v>
      </c>
      <c r="K85" s="26" t="s">
        <v>1340</v>
      </c>
      <c r="L85" s="26" t="s">
        <v>1341</v>
      </c>
      <c r="M85" s="26" t="s">
        <v>1342</v>
      </c>
      <c r="N85" s="26">
        <v>54024</v>
      </c>
      <c r="O85" s="36">
        <f t="shared" si="31"/>
        <v>41729</v>
      </c>
      <c r="P85" s="36">
        <v>41730</v>
      </c>
      <c r="Q85" s="36">
        <f t="shared" si="32"/>
        <v>41669</v>
      </c>
      <c r="R85" s="88" t="s">
        <v>1343</v>
      </c>
      <c r="S85" s="17">
        <v>42643</v>
      </c>
      <c r="T85" s="17" t="s">
        <v>974</v>
      </c>
      <c r="U85" s="17" t="s">
        <v>974</v>
      </c>
      <c r="V85" s="17" t="s">
        <v>974</v>
      </c>
      <c r="W85" s="88">
        <f t="shared" si="33"/>
        <v>0</v>
      </c>
      <c r="X85" s="88">
        <f t="shared" si="34"/>
        <v>0</v>
      </c>
      <c r="Y85" s="88">
        <f t="shared" si="35"/>
        <v>0</v>
      </c>
      <c r="Z85" s="88">
        <f t="shared" si="36"/>
        <v>0</v>
      </c>
      <c r="AA85" s="88">
        <f t="shared" si="37"/>
        <v>0</v>
      </c>
      <c r="AB85" s="16">
        <f t="shared" si="38"/>
        <v>42643</v>
      </c>
      <c r="AC85" s="47"/>
      <c r="AD85" s="47"/>
      <c r="AE85" s="47"/>
      <c r="AF85" s="51" t="s">
        <v>979</v>
      </c>
      <c r="AG85" s="44" t="s">
        <v>979</v>
      </c>
    </row>
    <row r="86" spans="1:36" s="52" customFormat="1" x14ac:dyDescent="0.3">
      <c r="A86" s="88" t="s">
        <v>1344</v>
      </c>
      <c r="B86" s="88" t="s">
        <v>214</v>
      </c>
      <c r="C86" s="18"/>
      <c r="D86" s="88" t="s">
        <v>16</v>
      </c>
      <c r="E86" s="89" t="s">
        <v>1345</v>
      </c>
      <c r="F86" s="88">
        <v>465</v>
      </c>
      <c r="G86" s="88" t="s">
        <v>1346</v>
      </c>
      <c r="H86" s="88" t="s">
        <v>1347</v>
      </c>
      <c r="I86" s="88"/>
      <c r="J86" s="88">
        <v>5215</v>
      </c>
      <c r="K86" s="88" t="s">
        <v>1348</v>
      </c>
      <c r="L86" s="88" t="s">
        <v>234</v>
      </c>
      <c r="M86" s="88" t="s">
        <v>22</v>
      </c>
      <c r="N86" s="88">
        <v>55082</v>
      </c>
      <c r="O86" s="1">
        <f t="shared" si="31"/>
        <v>41820</v>
      </c>
      <c r="P86" s="1">
        <v>41821</v>
      </c>
      <c r="Q86" s="1">
        <f t="shared" si="32"/>
        <v>41760</v>
      </c>
      <c r="R86" s="88"/>
      <c r="S86" s="17" t="s">
        <v>974</v>
      </c>
      <c r="T86" s="25">
        <v>42735</v>
      </c>
      <c r="U86" s="17" t="s">
        <v>974</v>
      </c>
      <c r="V86" s="17" t="s">
        <v>974</v>
      </c>
      <c r="W86" s="88">
        <f t="shared" si="33"/>
        <v>0</v>
      </c>
      <c r="X86" s="88">
        <f t="shared" si="34"/>
        <v>0</v>
      </c>
      <c r="Y86" s="88">
        <f t="shared" si="35"/>
        <v>0</v>
      </c>
      <c r="Z86" s="88">
        <f t="shared" si="36"/>
        <v>0</v>
      </c>
      <c r="AA86" s="88">
        <f t="shared" si="37"/>
        <v>0</v>
      </c>
      <c r="AB86" s="16">
        <f t="shared" si="38"/>
        <v>42735</v>
      </c>
      <c r="AC86" s="47"/>
      <c r="AD86" s="47"/>
      <c r="AE86" s="47"/>
      <c r="AF86" s="51" t="s">
        <v>979</v>
      </c>
      <c r="AG86" s="44" t="s">
        <v>979</v>
      </c>
    </row>
    <row r="87" spans="1:36" s="52" customFormat="1" x14ac:dyDescent="0.3">
      <c r="A87" s="88" t="s">
        <v>1349</v>
      </c>
      <c r="B87" s="88" t="s">
        <v>1350</v>
      </c>
      <c r="C87" s="18"/>
      <c r="D87" s="88" t="s">
        <v>16</v>
      </c>
      <c r="E87" s="89" t="s">
        <v>1351</v>
      </c>
      <c r="F87" s="88">
        <v>372</v>
      </c>
      <c r="G87" s="88" t="s">
        <v>1352</v>
      </c>
      <c r="H87" s="88" t="s">
        <v>1353</v>
      </c>
      <c r="I87" s="88"/>
      <c r="J87" s="88">
        <v>5005</v>
      </c>
      <c r="K87" s="88" t="s">
        <v>1354</v>
      </c>
      <c r="L87" s="88" t="s">
        <v>1355</v>
      </c>
      <c r="M87" s="88" t="s">
        <v>22</v>
      </c>
      <c r="N87" s="88">
        <v>55330</v>
      </c>
      <c r="O87" s="1">
        <f t="shared" si="31"/>
        <v>42004</v>
      </c>
      <c r="P87" s="1">
        <v>42005</v>
      </c>
      <c r="Q87" s="1">
        <f t="shared" si="32"/>
        <v>41944</v>
      </c>
      <c r="R87" s="88"/>
      <c r="S87" s="17" t="s">
        <v>974</v>
      </c>
      <c r="T87" s="17">
        <v>41639</v>
      </c>
      <c r="U87" s="17" t="s">
        <v>974</v>
      </c>
      <c r="V87" s="17" t="s">
        <v>974</v>
      </c>
      <c r="W87" s="88">
        <f t="shared" si="33"/>
        <v>0</v>
      </c>
      <c r="X87" s="88">
        <f t="shared" si="34"/>
        <v>1</v>
      </c>
      <c r="Y87" s="88">
        <f t="shared" si="35"/>
        <v>0</v>
      </c>
      <c r="Z87" s="88">
        <f t="shared" si="36"/>
        <v>0</v>
      </c>
      <c r="AA87" s="88">
        <f t="shared" si="37"/>
        <v>1</v>
      </c>
      <c r="AB87" s="16">
        <f t="shared" si="38"/>
        <v>41639</v>
      </c>
      <c r="AC87" s="47"/>
      <c r="AD87" s="47"/>
      <c r="AE87" s="47"/>
      <c r="AF87" s="51" t="s">
        <v>979</v>
      </c>
      <c r="AG87" s="44" t="s">
        <v>979</v>
      </c>
      <c r="AH87" s="52" t="s">
        <v>1356</v>
      </c>
      <c r="AI87" s="52" t="s">
        <v>1267</v>
      </c>
      <c r="AJ87" s="52" t="s">
        <v>979</v>
      </c>
    </row>
    <row r="88" spans="1:36" s="26" customFormat="1" x14ac:dyDescent="0.3">
      <c r="A88" s="88" t="s">
        <v>1357</v>
      </c>
      <c r="B88" s="88" t="s">
        <v>114</v>
      </c>
      <c r="C88" s="18" t="s">
        <v>993</v>
      </c>
      <c r="D88" s="88" t="s">
        <v>25</v>
      </c>
      <c r="E88" s="89" t="s">
        <v>1358</v>
      </c>
      <c r="F88" s="88">
        <v>946</v>
      </c>
      <c r="G88" s="88" t="s">
        <v>1359</v>
      </c>
      <c r="H88" s="88" t="s">
        <v>1360</v>
      </c>
      <c r="I88" s="88" t="s">
        <v>1035</v>
      </c>
      <c r="J88" s="88">
        <v>5111</v>
      </c>
      <c r="K88" s="88" t="s">
        <v>1271</v>
      </c>
      <c r="L88" s="88" t="s">
        <v>1272</v>
      </c>
      <c r="M88" s="88" t="s">
        <v>22</v>
      </c>
      <c r="N88" s="88">
        <v>55014</v>
      </c>
      <c r="O88" s="1">
        <f t="shared" si="31"/>
        <v>41670</v>
      </c>
      <c r="P88" s="1">
        <v>41671</v>
      </c>
      <c r="Q88" s="1">
        <f t="shared" si="32"/>
        <v>41610</v>
      </c>
      <c r="R88" s="88"/>
      <c r="S88" s="17" t="s">
        <v>974</v>
      </c>
      <c r="T88" s="17" t="s">
        <v>974</v>
      </c>
      <c r="U88" s="17" t="s">
        <v>974</v>
      </c>
      <c r="V88" s="17" t="s">
        <v>974</v>
      </c>
      <c r="W88" s="88">
        <f t="shared" si="33"/>
        <v>0</v>
      </c>
      <c r="X88" s="88">
        <f t="shared" si="34"/>
        <v>0</v>
      </c>
      <c r="Y88" s="88">
        <f t="shared" si="35"/>
        <v>0</v>
      </c>
      <c r="Z88" s="88">
        <f t="shared" si="36"/>
        <v>0</v>
      </c>
      <c r="AA88" s="88">
        <f t="shared" si="37"/>
        <v>0</v>
      </c>
      <c r="AB88" s="16" t="str">
        <f t="shared" si="38"/>
        <v>--</v>
      </c>
      <c r="AC88" s="14"/>
      <c r="AD88" s="14"/>
      <c r="AE88" s="14"/>
      <c r="AF88" s="19" t="s">
        <v>1232</v>
      </c>
      <c r="AG88" s="44" t="s">
        <v>1232</v>
      </c>
      <c r="AH88" s="26" t="s">
        <v>1280</v>
      </c>
      <c r="AI88" s="26" t="s">
        <v>1361</v>
      </c>
    </row>
    <row r="89" spans="1:36" s="52" customFormat="1" x14ac:dyDescent="0.3">
      <c r="A89" s="88" t="s">
        <v>1362</v>
      </c>
      <c r="B89" s="88" t="s">
        <v>1363</v>
      </c>
      <c r="C89" s="18"/>
      <c r="D89" s="88" t="s">
        <v>16</v>
      </c>
      <c r="E89" s="37" t="s">
        <v>974</v>
      </c>
      <c r="F89" s="88">
        <v>771</v>
      </c>
      <c r="G89" s="88" t="s">
        <v>1364</v>
      </c>
      <c r="H89" s="88" t="s">
        <v>1365</v>
      </c>
      <c r="I89" s="88"/>
      <c r="J89" s="88"/>
      <c r="K89" s="88" t="s">
        <v>1366</v>
      </c>
      <c r="L89" s="88" t="s">
        <v>1367</v>
      </c>
      <c r="M89" s="88" t="s">
        <v>1342</v>
      </c>
      <c r="N89" s="88">
        <v>54016</v>
      </c>
      <c r="O89" s="1">
        <f t="shared" si="31"/>
        <v>41698</v>
      </c>
      <c r="P89" s="1">
        <v>41699</v>
      </c>
      <c r="Q89" s="1">
        <f t="shared" si="32"/>
        <v>41638</v>
      </c>
      <c r="R89" s="88" t="s">
        <v>1368</v>
      </c>
      <c r="S89" s="17" t="s">
        <v>974</v>
      </c>
      <c r="T89" s="17">
        <v>41639</v>
      </c>
      <c r="U89" s="17" t="s">
        <v>974</v>
      </c>
      <c r="V89" s="17" t="s">
        <v>974</v>
      </c>
      <c r="W89" s="88">
        <f t="shared" si="33"/>
        <v>0</v>
      </c>
      <c r="X89" s="88">
        <f t="shared" si="34"/>
        <v>1</v>
      </c>
      <c r="Y89" s="88">
        <f t="shared" si="35"/>
        <v>0</v>
      </c>
      <c r="Z89" s="88">
        <f t="shared" si="36"/>
        <v>0</v>
      </c>
      <c r="AA89" s="88">
        <f t="shared" si="37"/>
        <v>1</v>
      </c>
      <c r="AB89" s="16">
        <f t="shared" si="38"/>
        <v>41639</v>
      </c>
      <c r="AC89" s="47"/>
      <c r="AD89" s="47"/>
      <c r="AE89" s="47"/>
      <c r="AF89" s="51" t="s">
        <v>979</v>
      </c>
      <c r="AG89" s="44" t="s">
        <v>979</v>
      </c>
    </row>
    <row r="90" spans="1:36" s="52" customFormat="1" x14ac:dyDescent="0.3">
      <c r="A90" s="11" t="s">
        <v>1369</v>
      </c>
      <c r="B90" s="11" t="s">
        <v>1370</v>
      </c>
      <c r="C90" s="12"/>
      <c r="D90" s="11" t="s">
        <v>16</v>
      </c>
      <c r="E90" s="13" t="s">
        <v>1371</v>
      </c>
      <c r="F90" s="14">
        <v>399</v>
      </c>
      <c r="G90" s="11" t="s">
        <v>1372</v>
      </c>
      <c r="H90" s="11" t="s">
        <v>1373</v>
      </c>
      <c r="I90" s="11"/>
      <c r="J90" s="14">
        <v>427</v>
      </c>
      <c r="K90" s="11" t="s">
        <v>1374</v>
      </c>
      <c r="L90" s="11" t="s">
        <v>51</v>
      </c>
      <c r="M90" s="11" t="s">
        <v>22</v>
      </c>
      <c r="N90" s="14">
        <v>55155</v>
      </c>
      <c r="O90" s="15">
        <f t="shared" si="31"/>
        <v>42551</v>
      </c>
      <c r="P90" s="15">
        <v>42552</v>
      </c>
      <c r="Q90" s="15">
        <f t="shared" si="32"/>
        <v>42491</v>
      </c>
      <c r="R90" s="11"/>
      <c r="S90" s="40" t="s">
        <v>974</v>
      </c>
      <c r="T90" s="41">
        <v>42735</v>
      </c>
      <c r="U90" s="40" t="s">
        <v>974</v>
      </c>
      <c r="V90" s="40" t="s">
        <v>974</v>
      </c>
      <c r="W90" s="14">
        <f t="shared" si="33"/>
        <v>0</v>
      </c>
      <c r="X90" s="14">
        <f t="shared" si="34"/>
        <v>0</v>
      </c>
      <c r="Y90" s="14">
        <f t="shared" si="35"/>
        <v>0</v>
      </c>
      <c r="Z90" s="14">
        <f t="shared" si="36"/>
        <v>0</v>
      </c>
      <c r="AA90" s="14">
        <f t="shared" si="37"/>
        <v>0</v>
      </c>
      <c r="AB90" s="41">
        <f t="shared" si="38"/>
        <v>42735</v>
      </c>
      <c r="AC90" s="47"/>
      <c r="AD90" s="47"/>
      <c r="AE90" s="47"/>
      <c r="AF90" s="51" t="s">
        <v>979</v>
      </c>
      <c r="AG90" s="44" t="s">
        <v>979</v>
      </c>
    </row>
    <row r="91" spans="1:36" s="52" customFormat="1" x14ac:dyDescent="0.3">
      <c r="A91" s="11" t="s">
        <v>1375</v>
      </c>
      <c r="B91" s="11" t="s">
        <v>440</v>
      </c>
      <c r="C91" s="12"/>
      <c r="D91" s="11" t="s">
        <v>25</v>
      </c>
      <c r="E91" s="13" t="s">
        <v>1376</v>
      </c>
      <c r="F91" s="14">
        <v>941</v>
      </c>
      <c r="G91" s="11" t="s">
        <v>1377</v>
      </c>
      <c r="H91" s="11" t="s">
        <v>1373</v>
      </c>
      <c r="I91" s="11"/>
      <c r="J91" s="14">
        <v>427</v>
      </c>
      <c r="K91" s="11" t="s">
        <v>1374</v>
      </c>
      <c r="L91" s="11" t="s">
        <v>51</v>
      </c>
      <c r="M91" s="11" t="s">
        <v>22</v>
      </c>
      <c r="N91" s="14">
        <v>55155</v>
      </c>
      <c r="O91" s="15">
        <f t="shared" si="31"/>
        <v>42551</v>
      </c>
      <c r="P91" s="15">
        <v>42552</v>
      </c>
      <c r="Q91" s="15">
        <f t="shared" si="32"/>
        <v>42491</v>
      </c>
      <c r="R91" s="11"/>
      <c r="S91" s="41">
        <v>43555</v>
      </c>
      <c r="T91" s="40" t="s">
        <v>974</v>
      </c>
      <c r="U91" s="40" t="s">
        <v>974</v>
      </c>
      <c r="V91" s="40" t="s">
        <v>974</v>
      </c>
      <c r="W91" s="14">
        <f t="shared" si="33"/>
        <v>0</v>
      </c>
      <c r="X91" s="14">
        <f t="shared" si="34"/>
        <v>0</v>
      </c>
      <c r="Y91" s="14">
        <f t="shared" si="35"/>
        <v>0</v>
      </c>
      <c r="Z91" s="14">
        <f t="shared" si="36"/>
        <v>0</v>
      </c>
      <c r="AA91" s="14">
        <f t="shared" si="37"/>
        <v>0</v>
      </c>
      <c r="AB91" s="41">
        <f t="shared" si="38"/>
        <v>43555</v>
      </c>
      <c r="AC91" s="47"/>
      <c r="AD91" s="47"/>
      <c r="AE91" s="47"/>
      <c r="AF91" s="51" t="s">
        <v>979</v>
      </c>
      <c r="AG91" s="44" t="s">
        <v>979</v>
      </c>
    </row>
    <row r="92" spans="1:36" s="52" customFormat="1" x14ac:dyDescent="0.3">
      <c r="A92" s="88" t="s">
        <v>1378</v>
      </c>
      <c r="B92" s="88" t="s">
        <v>1379</v>
      </c>
      <c r="C92" s="18"/>
      <c r="D92" s="88" t="s">
        <v>16</v>
      </c>
      <c r="E92" s="89" t="s">
        <v>1380</v>
      </c>
      <c r="F92" s="88">
        <v>839</v>
      </c>
      <c r="G92" s="88" t="s">
        <v>1381</v>
      </c>
      <c r="H92" s="88" t="s">
        <v>1353</v>
      </c>
      <c r="I92" s="88"/>
      <c r="J92" s="88">
        <v>5005</v>
      </c>
      <c r="K92" s="88" t="s">
        <v>1382</v>
      </c>
      <c r="L92" s="88" t="s">
        <v>649</v>
      </c>
      <c r="M92" s="88" t="s">
        <v>22</v>
      </c>
      <c r="N92" s="88">
        <v>55446</v>
      </c>
      <c r="O92" s="1">
        <f t="shared" si="31"/>
        <v>41670</v>
      </c>
      <c r="P92" s="1">
        <v>41671</v>
      </c>
      <c r="Q92" s="1">
        <f t="shared" si="32"/>
        <v>41610</v>
      </c>
      <c r="R92" s="88"/>
      <c r="S92" s="17">
        <v>43008</v>
      </c>
      <c r="T92" s="17" t="s">
        <v>974</v>
      </c>
      <c r="U92" s="17" t="s">
        <v>974</v>
      </c>
      <c r="V92" s="17" t="s">
        <v>974</v>
      </c>
      <c r="W92" s="88">
        <f t="shared" si="33"/>
        <v>0</v>
      </c>
      <c r="X92" s="88">
        <f t="shared" si="34"/>
        <v>0</v>
      </c>
      <c r="Y92" s="88">
        <f t="shared" si="35"/>
        <v>0</v>
      </c>
      <c r="Z92" s="88">
        <f t="shared" si="36"/>
        <v>0</v>
      </c>
      <c r="AA92" s="88">
        <f t="shared" si="37"/>
        <v>0</v>
      </c>
      <c r="AB92" s="16">
        <f t="shared" si="38"/>
        <v>43008</v>
      </c>
      <c r="AC92" s="47"/>
      <c r="AD92" s="47"/>
      <c r="AE92" s="47"/>
      <c r="AF92" s="51" t="s">
        <v>979</v>
      </c>
      <c r="AG92" s="44" t="s">
        <v>979</v>
      </c>
    </row>
    <row r="93" spans="1:36" s="26" customFormat="1" x14ac:dyDescent="0.3">
      <c r="A93" s="88" t="s">
        <v>1383</v>
      </c>
      <c r="B93" s="88" t="s">
        <v>728</v>
      </c>
      <c r="C93" s="18"/>
      <c r="D93" s="88" t="s">
        <v>16</v>
      </c>
      <c r="E93" s="88"/>
      <c r="F93" s="88">
        <v>700</v>
      </c>
      <c r="G93" s="88"/>
      <c r="H93" s="88"/>
      <c r="I93" s="88"/>
      <c r="J93" s="88"/>
      <c r="K93" s="88" t="s">
        <v>1384</v>
      </c>
      <c r="L93" s="88" t="s">
        <v>57</v>
      </c>
      <c r="M93" s="88" t="s">
        <v>22</v>
      </c>
      <c r="N93" s="88">
        <v>55127</v>
      </c>
      <c r="O93" s="1">
        <v>37773</v>
      </c>
      <c r="P93" s="88"/>
      <c r="Q93" s="88"/>
      <c r="R93" s="88"/>
      <c r="S93" s="25"/>
      <c r="T93" s="25"/>
      <c r="U93" s="25"/>
      <c r="V93" s="25"/>
      <c r="W93" s="88"/>
      <c r="X93" s="88"/>
      <c r="Y93" s="88"/>
      <c r="Z93" s="88"/>
      <c r="AA93" s="88"/>
      <c r="AB93" s="88"/>
      <c r="AC93" s="14"/>
      <c r="AD93" s="14"/>
      <c r="AE93" s="14"/>
      <c r="AF93" s="19" t="s">
        <v>979</v>
      </c>
      <c r="AG93" s="44" t="s">
        <v>979</v>
      </c>
    </row>
    <row r="94" spans="1:36" s="52" customFormat="1" x14ac:dyDescent="0.3">
      <c r="A94" s="88" t="s">
        <v>1385</v>
      </c>
      <c r="B94" s="88" t="s">
        <v>1386</v>
      </c>
      <c r="C94" s="18"/>
      <c r="D94" s="88" t="s">
        <v>16</v>
      </c>
      <c r="E94" s="89" t="s">
        <v>1387</v>
      </c>
      <c r="F94" s="88">
        <v>267</v>
      </c>
      <c r="G94" s="88" t="s">
        <v>1388</v>
      </c>
      <c r="H94" s="88" t="s">
        <v>1360</v>
      </c>
      <c r="I94" s="88"/>
      <c r="J94" s="88">
        <v>5111</v>
      </c>
      <c r="K94" s="88" t="s">
        <v>1271</v>
      </c>
      <c r="L94" s="88" t="s">
        <v>1272</v>
      </c>
      <c r="M94" s="88" t="s">
        <v>22</v>
      </c>
      <c r="N94" s="88">
        <v>55014</v>
      </c>
      <c r="O94" s="1">
        <f>P94-1</f>
        <v>41608</v>
      </c>
      <c r="P94" s="1">
        <v>41609</v>
      </c>
      <c r="Q94" s="1">
        <f>O94-60</f>
        <v>41548</v>
      </c>
      <c r="R94" s="88"/>
      <c r="S94" s="17" t="s">
        <v>974</v>
      </c>
      <c r="T94" s="17" t="s">
        <v>974</v>
      </c>
      <c r="U94" s="17">
        <v>42004</v>
      </c>
      <c r="V94" s="17" t="s">
        <v>974</v>
      </c>
      <c r="W94" s="88">
        <f>IF(S94&lt;O94,1,0)</f>
        <v>0</v>
      </c>
      <c r="X94" s="88">
        <f>IF(T94&lt;O94,1,0)</f>
        <v>0</v>
      </c>
      <c r="Y94" s="88">
        <f>IF(U94&lt;O94,1,0)</f>
        <v>0</v>
      </c>
      <c r="Z94" s="88">
        <f>IF(V94&lt;O94,1,0)</f>
        <v>0</v>
      </c>
      <c r="AA94" s="88">
        <f>SUM(W94:Z94)</f>
        <v>0</v>
      </c>
      <c r="AB94" s="16">
        <f>IF( S94&lt;&gt;"--", S94, IF( T94&lt;&gt;"--", T94, IF( U94&lt;&gt;"--", U94, IF( V94&lt;&gt;"--", V94, "--" ))))</f>
        <v>42004</v>
      </c>
      <c r="AC94" s="47"/>
      <c r="AD94" s="47"/>
      <c r="AE94" s="47"/>
      <c r="AF94" s="51" t="s">
        <v>1232</v>
      </c>
      <c r="AG94" s="44" t="s">
        <v>979</v>
      </c>
      <c r="AH94" s="52" t="s">
        <v>1266</v>
      </c>
      <c r="AI94" s="52" t="s">
        <v>1232</v>
      </c>
    </row>
    <row r="95" spans="1:36" s="52" customFormat="1" x14ac:dyDescent="0.3">
      <c r="A95" s="44" t="s">
        <v>1389</v>
      </c>
      <c r="B95" s="44" t="s">
        <v>1390</v>
      </c>
      <c r="C95" s="45"/>
      <c r="D95" s="44" t="s">
        <v>25</v>
      </c>
      <c r="E95" s="46" t="s">
        <v>1391</v>
      </c>
      <c r="F95" s="47">
        <v>877</v>
      </c>
      <c r="G95" s="44" t="s">
        <v>1392</v>
      </c>
      <c r="H95" s="44" t="s">
        <v>1309</v>
      </c>
      <c r="I95" s="44"/>
      <c r="J95" s="47">
        <v>5010</v>
      </c>
      <c r="K95" s="44" t="s">
        <v>1393</v>
      </c>
      <c r="L95" s="44" t="s">
        <v>1394</v>
      </c>
      <c r="M95" s="44" t="s">
        <v>22</v>
      </c>
      <c r="N95" s="47">
        <v>55362</v>
      </c>
      <c r="O95" s="48">
        <f>P95-1</f>
        <v>42855</v>
      </c>
      <c r="P95" s="48">
        <v>42856</v>
      </c>
      <c r="Q95" s="48">
        <f>O95-60</f>
        <v>42795</v>
      </c>
      <c r="R95" s="44"/>
      <c r="S95" s="49" t="s">
        <v>974</v>
      </c>
      <c r="T95" s="49">
        <v>43465</v>
      </c>
      <c r="U95" s="49" t="s">
        <v>974</v>
      </c>
      <c r="V95" s="49" t="s">
        <v>974</v>
      </c>
      <c r="W95" s="47">
        <f>IF(S95&lt;O95,1,0)</f>
        <v>0</v>
      </c>
      <c r="X95" s="47">
        <f>IF(T95&lt;O95,1,0)</f>
        <v>0</v>
      </c>
      <c r="Y95" s="47">
        <f>IF(U95&lt;O95,1,0)</f>
        <v>0</v>
      </c>
      <c r="Z95" s="47">
        <f>IF(V95&lt;O95,1,0)</f>
        <v>0</v>
      </c>
      <c r="AA95" s="47">
        <f>SUM(W95:Z95)</f>
        <v>0</v>
      </c>
      <c r="AB95" s="50">
        <f>IF( S95&lt;&gt;"--", S95, IF( T95&lt;&gt;"--", T95, IF( U95&lt;&gt;"--", U95, IF( V95&lt;&gt;"--", V95, "--" ))))</f>
        <v>43465</v>
      </c>
      <c r="AC95" s="47"/>
      <c r="AD95" s="47"/>
      <c r="AE95" s="47"/>
      <c r="AF95" s="51" t="s">
        <v>979</v>
      </c>
      <c r="AG95" s="44" t="s">
        <v>979</v>
      </c>
      <c r="AH95" s="52" t="s">
        <v>1280</v>
      </c>
      <c r="AI95" s="52" t="s">
        <v>1395</v>
      </c>
    </row>
    <row r="96" spans="1:36" s="52" customFormat="1" x14ac:dyDescent="0.3">
      <c r="A96" s="88" t="s">
        <v>1396</v>
      </c>
      <c r="B96" s="88" t="s">
        <v>1397</v>
      </c>
      <c r="C96" s="18"/>
      <c r="D96" s="88" t="s">
        <v>16</v>
      </c>
      <c r="E96" s="88"/>
      <c r="F96" s="88">
        <v>434</v>
      </c>
      <c r="G96" s="88"/>
      <c r="H96" s="88"/>
      <c r="I96" s="88"/>
      <c r="J96" s="88"/>
      <c r="K96" s="88" t="s">
        <v>1398</v>
      </c>
      <c r="L96" s="88" t="s">
        <v>1047</v>
      </c>
      <c r="M96" s="88" t="s">
        <v>22</v>
      </c>
      <c r="N96" s="88">
        <v>55113</v>
      </c>
      <c r="O96" s="1">
        <v>33939</v>
      </c>
      <c r="P96" s="88"/>
      <c r="Q96" s="88"/>
      <c r="R96" s="88"/>
      <c r="S96" s="25"/>
      <c r="T96" s="25"/>
      <c r="U96" s="25"/>
      <c r="V96" s="25"/>
      <c r="W96" s="88"/>
      <c r="X96" s="88"/>
      <c r="Y96" s="88"/>
      <c r="Z96" s="88"/>
      <c r="AA96" s="88"/>
      <c r="AB96" s="88"/>
      <c r="AC96" s="47"/>
      <c r="AD96" s="47"/>
      <c r="AE96" s="47"/>
      <c r="AF96" s="85" t="s">
        <v>979</v>
      </c>
      <c r="AG96" s="44" t="s">
        <v>979</v>
      </c>
    </row>
    <row r="97" spans="1:36" s="26" customFormat="1" x14ac:dyDescent="0.3">
      <c r="A97" s="88" t="s">
        <v>1399</v>
      </c>
      <c r="B97" s="88" t="s">
        <v>1400</v>
      </c>
      <c r="C97" s="18"/>
      <c r="D97" s="88" t="s">
        <v>25</v>
      </c>
      <c r="E97" s="89" t="s">
        <v>1401</v>
      </c>
      <c r="F97" s="88">
        <v>600</v>
      </c>
      <c r="G97" s="88" t="s">
        <v>1402</v>
      </c>
      <c r="H97" s="88" t="s">
        <v>196</v>
      </c>
      <c r="I97" s="88"/>
      <c r="J97" s="88">
        <v>5011</v>
      </c>
      <c r="K97" s="88" t="s">
        <v>1403</v>
      </c>
      <c r="L97" s="88" t="s">
        <v>666</v>
      </c>
      <c r="M97" s="88" t="s">
        <v>22</v>
      </c>
      <c r="N97" s="88">
        <v>56601</v>
      </c>
      <c r="O97" s="1">
        <f t="shared" ref="O97:O114" si="39">P97-1</f>
        <v>41729</v>
      </c>
      <c r="P97" s="1">
        <v>41730</v>
      </c>
      <c r="Q97" s="1">
        <f t="shared" ref="Q97:Q114" si="40">O97-60</f>
        <v>41669</v>
      </c>
      <c r="R97" s="88"/>
      <c r="S97" s="17">
        <v>42825</v>
      </c>
      <c r="T97" s="17" t="s">
        <v>974</v>
      </c>
      <c r="U97" s="17" t="s">
        <v>974</v>
      </c>
      <c r="V97" s="17" t="s">
        <v>974</v>
      </c>
      <c r="W97" s="88">
        <f>IF(S97&lt;O97,1,0)</f>
        <v>0</v>
      </c>
      <c r="X97" s="88">
        <f>IF(T97&lt;O97,1,0)</f>
        <v>0</v>
      </c>
      <c r="Y97" s="88">
        <f>IF(U97&lt;O97,1,0)</f>
        <v>0</v>
      </c>
      <c r="Z97" s="88">
        <f>IF(V97&lt;O97,1,0)</f>
        <v>0</v>
      </c>
      <c r="AA97" s="88">
        <f>SUM(W97:Z97)</f>
        <v>0</v>
      </c>
      <c r="AB97" s="16">
        <f>IF( S97&lt;&gt;"--", S97, IF( T97&lt;&gt;"--", T97, IF( U97&lt;&gt;"--", U97, IF( V97&lt;&gt;"--", V97, "--" ))))</f>
        <v>42825</v>
      </c>
      <c r="AC97" s="47"/>
      <c r="AD97" s="47"/>
      <c r="AE97" s="47"/>
      <c r="AF97" s="51" t="s">
        <v>979</v>
      </c>
      <c r="AG97" s="44" t="s">
        <v>979</v>
      </c>
      <c r="AH97" s="52"/>
      <c r="AI97" s="52"/>
      <c r="AJ97" s="52" t="s">
        <v>979</v>
      </c>
    </row>
    <row r="98" spans="1:36" s="26" customFormat="1" x14ac:dyDescent="0.3">
      <c r="A98" s="26" t="s">
        <v>1404</v>
      </c>
      <c r="B98" s="26" t="s">
        <v>441</v>
      </c>
      <c r="C98" s="18" t="s">
        <v>993</v>
      </c>
      <c r="D98" s="88" t="s">
        <v>16</v>
      </c>
      <c r="E98" s="89" t="s">
        <v>1405</v>
      </c>
      <c r="F98" s="88">
        <v>1000</v>
      </c>
      <c r="G98" s="88" t="s">
        <v>1406</v>
      </c>
      <c r="H98" s="88" t="s">
        <v>34</v>
      </c>
      <c r="I98" s="88" t="s">
        <v>1297</v>
      </c>
      <c r="J98" s="88">
        <v>5192</v>
      </c>
      <c r="K98" s="88" t="s">
        <v>36</v>
      </c>
      <c r="L98" s="88" t="s">
        <v>51</v>
      </c>
      <c r="M98" s="88" t="s">
        <v>22</v>
      </c>
      <c r="N98" s="88">
        <v>55117</v>
      </c>
      <c r="O98" s="1">
        <f t="shared" si="39"/>
        <v>41912</v>
      </c>
      <c r="P98" s="1">
        <v>41913</v>
      </c>
      <c r="Q98" s="1">
        <f t="shared" si="40"/>
        <v>41852</v>
      </c>
      <c r="R98" s="88"/>
      <c r="S98" s="17" t="s">
        <v>974</v>
      </c>
      <c r="T98" s="17" t="s">
        <v>974</v>
      </c>
      <c r="U98" s="17" t="s">
        <v>974</v>
      </c>
      <c r="V98" s="17" t="s">
        <v>974</v>
      </c>
      <c r="W98" s="88">
        <f>IF(S98&lt;O98,1,0)</f>
        <v>0</v>
      </c>
      <c r="X98" s="88">
        <f>IF(T98&lt;O98,1,0)</f>
        <v>0</v>
      </c>
      <c r="Y98" s="88">
        <f>IF(U98&lt;O98,1,0)</f>
        <v>0</v>
      </c>
      <c r="Z98" s="88">
        <f>IF(V98&lt;O98,1,0)</f>
        <v>0</v>
      </c>
      <c r="AA98" s="88">
        <f>SUM(W98:Z98)</f>
        <v>0</v>
      </c>
      <c r="AB98" s="16" t="str">
        <f>IF( S98&lt;&gt;"--", S98, IF( T98&lt;&gt;"--", T98, IF( U98&lt;&gt;"--", U98, IF( V98&lt;&gt;"--", V98, "--" ))))</f>
        <v>--</v>
      </c>
      <c r="AC98" s="47"/>
      <c r="AD98" s="47"/>
      <c r="AE98" s="47"/>
      <c r="AF98" s="51" t="s">
        <v>979</v>
      </c>
      <c r="AG98" s="44" t="s">
        <v>979</v>
      </c>
      <c r="AH98" s="52"/>
      <c r="AI98" s="52"/>
      <c r="AJ98" s="52"/>
    </row>
    <row r="99" spans="1:36" s="52" customFormat="1" x14ac:dyDescent="0.3">
      <c r="A99" s="44" t="s">
        <v>1407</v>
      </c>
      <c r="B99" s="44" t="s">
        <v>1408</v>
      </c>
      <c r="C99" s="45"/>
      <c r="D99" s="44" t="s">
        <v>25</v>
      </c>
      <c r="E99" s="46" t="s">
        <v>1409</v>
      </c>
      <c r="F99" s="47">
        <v>128</v>
      </c>
      <c r="G99" s="44" t="s">
        <v>1410</v>
      </c>
      <c r="H99" s="44" t="s">
        <v>71</v>
      </c>
      <c r="I99" s="44"/>
      <c r="J99" s="47">
        <v>5082</v>
      </c>
      <c r="K99" s="44" t="s">
        <v>1411</v>
      </c>
      <c r="L99" s="44" t="s">
        <v>328</v>
      </c>
      <c r="M99" s="44" t="s">
        <v>22</v>
      </c>
      <c r="N99" s="47">
        <v>55812</v>
      </c>
      <c r="O99" s="48">
        <f t="shared" si="39"/>
        <v>43190</v>
      </c>
      <c r="P99" s="48">
        <v>43191</v>
      </c>
      <c r="Q99" s="48">
        <f t="shared" si="40"/>
        <v>43130</v>
      </c>
      <c r="R99" s="44"/>
      <c r="S99" s="49" t="s">
        <v>974</v>
      </c>
      <c r="T99" s="49">
        <v>43465</v>
      </c>
      <c r="U99" s="49" t="s">
        <v>974</v>
      </c>
      <c r="V99" s="49" t="s">
        <v>974</v>
      </c>
      <c r="W99" s="47">
        <f>IF(S99&lt;O99,1,0)</f>
        <v>0</v>
      </c>
      <c r="X99" s="47">
        <f>IF(T99&lt;O99,1,0)</f>
        <v>0</v>
      </c>
      <c r="Y99" s="47">
        <f>IF(U99&lt;O99,1,0)</f>
        <v>0</v>
      </c>
      <c r="Z99" s="47">
        <f>IF(V99&lt;O99,1,0)</f>
        <v>0</v>
      </c>
      <c r="AA99" s="47">
        <f>SUM(W99:Z99)</f>
        <v>0</v>
      </c>
      <c r="AB99" s="50">
        <f>IF( S99&lt;&gt;"--", S99, IF( T99&lt;&gt;"--", T99, IF( U99&lt;&gt;"--", U99, IF( V99&lt;&gt;"--", V99, "--" ))))</f>
        <v>43465</v>
      </c>
      <c r="AC99" s="14"/>
      <c r="AD99" s="14"/>
      <c r="AE99" s="14"/>
      <c r="AF99" s="19" t="s">
        <v>1232</v>
      </c>
      <c r="AG99" s="44" t="s">
        <v>979</v>
      </c>
      <c r="AH99" s="26" t="s">
        <v>1412</v>
      </c>
      <c r="AI99" s="26" t="s">
        <v>1413</v>
      </c>
      <c r="AJ99" s="26"/>
    </row>
    <row r="100" spans="1:36" s="52" customFormat="1" x14ac:dyDescent="0.3">
      <c r="A100" s="88" t="s">
        <v>1414</v>
      </c>
      <c r="B100" s="88" t="s">
        <v>1415</v>
      </c>
      <c r="C100" s="18" t="s">
        <v>993</v>
      </c>
      <c r="D100" s="88" t="s">
        <v>16</v>
      </c>
      <c r="E100" s="89" t="s">
        <v>1416</v>
      </c>
      <c r="F100" s="88">
        <v>931</v>
      </c>
      <c r="G100" s="88" t="s">
        <v>1225</v>
      </c>
      <c r="H100" s="88" t="s">
        <v>1360</v>
      </c>
      <c r="I100" s="88" t="s">
        <v>1035</v>
      </c>
      <c r="J100" s="88">
        <v>5111</v>
      </c>
      <c r="K100" s="88" t="s">
        <v>1271</v>
      </c>
      <c r="L100" s="88" t="s">
        <v>1272</v>
      </c>
      <c r="M100" s="88" t="s">
        <v>22</v>
      </c>
      <c r="N100" s="88">
        <v>55014</v>
      </c>
      <c r="O100" s="1">
        <f t="shared" si="39"/>
        <v>41973</v>
      </c>
      <c r="P100" s="1">
        <v>41974</v>
      </c>
      <c r="Q100" s="1">
        <f t="shared" si="40"/>
        <v>41913</v>
      </c>
      <c r="R100" s="88"/>
      <c r="S100" s="17">
        <v>41729</v>
      </c>
      <c r="T100" s="17" t="s">
        <v>974</v>
      </c>
      <c r="U100" s="17" t="s">
        <v>974</v>
      </c>
      <c r="V100" s="17" t="s">
        <v>974</v>
      </c>
      <c r="W100" s="88">
        <f>IF(S100&lt;O100,1,0)</f>
        <v>1</v>
      </c>
      <c r="X100" s="88">
        <f>IF(T100&lt;O100,1,0)</f>
        <v>0</v>
      </c>
      <c r="Y100" s="88">
        <f>IF(U100&lt;O100,1,0)</f>
        <v>0</v>
      </c>
      <c r="Z100" s="88">
        <f>IF(V100&lt;O100,1,0)</f>
        <v>0</v>
      </c>
      <c r="AA100" s="88">
        <f>SUM(W100:Z100)</f>
        <v>1</v>
      </c>
      <c r="AB100" s="16">
        <f>IF( S100&lt;&gt;"--", S100, IF( T100&lt;&gt;"--", T100, IF( U100&lt;&gt;"--", U100, IF( V100&lt;&gt;"--", V100, "--" ))))</f>
        <v>41729</v>
      </c>
      <c r="AC100" s="14"/>
      <c r="AD100" s="14"/>
      <c r="AE100" s="14"/>
      <c r="AF100" s="19" t="s">
        <v>1232</v>
      </c>
      <c r="AG100" s="44" t="s">
        <v>979</v>
      </c>
      <c r="AH100" s="26" t="s">
        <v>1280</v>
      </c>
      <c r="AI100" s="26" t="s">
        <v>1267</v>
      </c>
      <c r="AJ100" s="26" t="s">
        <v>979</v>
      </c>
    </row>
    <row r="101" spans="1:36" s="52" customFormat="1" x14ac:dyDescent="0.3">
      <c r="A101" s="3" t="s">
        <v>1417</v>
      </c>
      <c r="B101" s="3" t="s">
        <v>1418</v>
      </c>
      <c r="C101" s="4" t="s">
        <v>993</v>
      </c>
      <c r="D101" s="3" t="s">
        <v>16</v>
      </c>
      <c r="E101" s="5" t="s">
        <v>1419</v>
      </c>
      <c r="F101" s="6">
        <v>321</v>
      </c>
      <c r="G101" s="3" t="s">
        <v>1420</v>
      </c>
      <c r="H101" s="3" t="s">
        <v>972</v>
      </c>
      <c r="I101" s="3" t="s">
        <v>1421</v>
      </c>
      <c r="J101" s="6">
        <v>5111</v>
      </c>
      <c r="K101" s="3" t="s">
        <v>973</v>
      </c>
      <c r="L101" s="3" t="s">
        <v>136</v>
      </c>
      <c r="M101" s="3" t="s">
        <v>22</v>
      </c>
      <c r="N101" s="6">
        <v>55437</v>
      </c>
      <c r="O101" s="2">
        <f t="shared" si="39"/>
        <v>42185</v>
      </c>
      <c r="P101" s="2">
        <v>42186</v>
      </c>
      <c r="Q101" s="2">
        <f t="shared" si="40"/>
        <v>42125</v>
      </c>
      <c r="R101" s="3"/>
      <c r="S101" s="7" t="s">
        <v>974</v>
      </c>
      <c r="T101" s="7" t="s">
        <v>974</v>
      </c>
      <c r="U101" s="7" t="s">
        <v>974</v>
      </c>
      <c r="V101" s="7" t="s">
        <v>974</v>
      </c>
      <c r="W101" s="6">
        <f>IF(S101&lt;O101,1,0)</f>
        <v>0</v>
      </c>
      <c r="X101" s="6">
        <f>IF(T101&lt;O101,1,0)</f>
        <v>0</v>
      </c>
      <c r="Y101" s="6">
        <f>IF(U101&lt;O101,1,0)</f>
        <v>0</v>
      </c>
      <c r="Z101" s="6">
        <f>IF(V101&lt;O101,1,0)</f>
        <v>0</v>
      </c>
      <c r="AA101" s="6">
        <f>SUM(W101:Z101)</f>
        <v>0</v>
      </c>
      <c r="AB101" s="8" t="str">
        <f>IF( S101&lt;&gt;"--", S101, IF( T101&lt;&gt;"--", T101, IF( U101&lt;&gt;"--", U101, IF( V101&lt;&gt;"--", V101, "--" ))))</f>
        <v>--</v>
      </c>
      <c r="AC101" s="47"/>
      <c r="AD101" s="47"/>
      <c r="AE101" s="47"/>
      <c r="AF101" s="51" t="s">
        <v>979</v>
      </c>
      <c r="AG101" s="44" t="s">
        <v>979</v>
      </c>
    </row>
    <row r="102" spans="1:36" s="52" customFormat="1" x14ac:dyDescent="0.3">
      <c r="A102" s="11" t="s">
        <v>1422</v>
      </c>
      <c r="B102" s="11" t="s">
        <v>1423</v>
      </c>
      <c r="C102" s="4" t="s">
        <v>993</v>
      </c>
      <c r="D102" s="11" t="s">
        <v>1424</v>
      </c>
      <c r="E102" s="3"/>
      <c r="F102" s="6">
        <v>1023</v>
      </c>
      <c r="G102" s="11" t="s">
        <v>1425</v>
      </c>
      <c r="H102" s="11" t="s">
        <v>1426</v>
      </c>
      <c r="I102" s="11" t="s">
        <v>1427</v>
      </c>
      <c r="J102" s="6">
        <v>5220</v>
      </c>
      <c r="K102" s="11" t="s">
        <v>1428</v>
      </c>
      <c r="L102" s="11" t="s">
        <v>1429</v>
      </c>
      <c r="M102" s="11" t="s">
        <v>22</v>
      </c>
      <c r="N102" s="6">
        <v>56676</v>
      </c>
      <c r="O102" s="2">
        <f t="shared" si="39"/>
        <v>42490</v>
      </c>
      <c r="P102" s="2">
        <v>42491</v>
      </c>
      <c r="Q102" s="2">
        <f t="shared" si="40"/>
        <v>42430</v>
      </c>
      <c r="R102" s="3" t="s">
        <v>1430</v>
      </c>
      <c r="S102" s="8"/>
      <c r="T102" s="8"/>
      <c r="U102" s="8"/>
      <c r="V102" s="8"/>
      <c r="W102" s="6"/>
      <c r="X102" s="6"/>
      <c r="Y102" s="6"/>
      <c r="Z102" s="6"/>
      <c r="AA102" s="6"/>
      <c r="AB102" s="8"/>
      <c r="AC102" s="47"/>
      <c r="AD102" s="47"/>
      <c r="AE102" s="47"/>
      <c r="AF102" s="51" t="s">
        <v>979</v>
      </c>
      <c r="AG102" s="44" t="s">
        <v>979</v>
      </c>
    </row>
    <row r="103" spans="1:36" s="52" customFormat="1" x14ac:dyDescent="0.3">
      <c r="A103" s="44" t="s">
        <v>1431</v>
      </c>
      <c r="B103" s="44" t="s">
        <v>663</v>
      </c>
      <c r="C103" s="45" t="s">
        <v>993</v>
      </c>
      <c r="D103" s="44" t="s">
        <v>25</v>
      </c>
      <c r="E103" s="46" t="s">
        <v>1432</v>
      </c>
      <c r="F103" s="47">
        <v>1009</v>
      </c>
      <c r="G103" s="44" t="s">
        <v>1433</v>
      </c>
      <c r="H103" s="44" t="s">
        <v>1095</v>
      </c>
      <c r="I103" s="44" t="s">
        <v>1434</v>
      </c>
      <c r="J103" s="47">
        <v>5079</v>
      </c>
      <c r="K103" s="44" t="s">
        <v>1096</v>
      </c>
      <c r="L103" s="44" t="s">
        <v>1097</v>
      </c>
      <c r="M103" s="44" t="s">
        <v>1098</v>
      </c>
      <c r="N103" s="47">
        <v>33619</v>
      </c>
      <c r="O103" s="48">
        <f t="shared" si="39"/>
        <v>42825</v>
      </c>
      <c r="P103" s="48">
        <v>42826</v>
      </c>
      <c r="Q103" s="48">
        <f t="shared" si="40"/>
        <v>42765</v>
      </c>
      <c r="R103" s="44" t="s">
        <v>1435</v>
      </c>
      <c r="S103" s="49" t="s">
        <v>974</v>
      </c>
      <c r="T103" s="49" t="s">
        <v>974</v>
      </c>
      <c r="U103" s="49" t="s">
        <v>974</v>
      </c>
      <c r="V103" s="49" t="s">
        <v>974</v>
      </c>
      <c r="W103" s="47">
        <f t="shared" ref="W103:W110" si="41">IF(S103&lt;O103,1,0)</f>
        <v>0</v>
      </c>
      <c r="X103" s="47">
        <f t="shared" ref="X103:X110" si="42">IF(T103&lt;O103,1,0)</f>
        <v>0</v>
      </c>
      <c r="Y103" s="47">
        <f t="shared" ref="Y103:Y110" si="43">IF(U103&lt;O103,1,0)</f>
        <v>0</v>
      </c>
      <c r="Z103" s="47">
        <f t="shared" ref="Z103:Z110" si="44">IF(V103&lt;O103,1,0)</f>
        <v>0</v>
      </c>
      <c r="AA103" s="47">
        <f t="shared" ref="AA103:AA110" si="45">SUM(W103:Z103)</f>
        <v>0</v>
      </c>
      <c r="AB103" s="50" t="str">
        <f t="shared" ref="AB103:AB109" si="46">IF( S103&lt;&gt;"--", S103, IF( T103&lt;&gt;"--", T103, IF( U103&lt;&gt;"--", U103, IF( V103&lt;&gt;"--", V103, "--" ))))</f>
        <v>--</v>
      </c>
      <c r="AC103" s="47"/>
      <c r="AD103" s="47"/>
      <c r="AE103" s="47"/>
      <c r="AF103" s="51" t="s">
        <v>979</v>
      </c>
      <c r="AG103" s="44" t="s">
        <v>979</v>
      </c>
    </row>
    <row r="104" spans="1:36" s="52" customFormat="1" x14ac:dyDescent="0.3">
      <c r="A104" s="11" t="s">
        <v>1436</v>
      </c>
      <c r="B104" s="11" t="s">
        <v>274</v>
      </c>
      <c r="C104" s="12"/>
      <c r="D104" s="11" t="s">
        <v>16</v>
      </c>
      <c r="E104" s="13" t="s">
        <v>1437</v>
      </c>
      <c r="F104" s="14">
        <v>258</v>
      </c>
      <c r="G104" s="11" t="s">
        <v>1438</v>
      </c>
      <c r="H104" s="11" t="s">
        <v>1439</v>
      </c>
      <c r="I104" s="11"/>
      <c r="J104" s="14">
        <v>5018</v>
      </c>
      <c r="K104" s="11" t="s">
        <v>1440</v>
      </c>
      <c r="L104" s="11" t="s">
        <v>1441</v>
      </c>
      <c r="M104" s="11" t="s">
        <v>1342</v>
      </c>
      <c r="N104" s="14">
        <v>54880</v>
      </c>
      <c r="O104" s="15">
        <f t="shared" si="39"/>
        <v>42490</v>
      </c>
      <c r="P104" s="15">
        <v>42491</v>
      </c>
      <c r="Q104" s="15">
        <f t="shared" si="40"/>
        <v>42430</v>
      </c>
      <c r="R104" s="11"/>
      <c r="S104" s="40">
        <v>42094</v>
      </c>
      <c r="T104" s="40" t="s">
        <v>974</v>
      </c>
      <c r="U104" s="40" t="s">
        <v>974</v>
      </c>
      <c r="V104" s="40" t="s">
        <v>974</v>
      </c>
      <c r="W104" s="14">
        <f t="shared" si="41"/>
        <v>1</v>
      </c>
      <c r="X104" s="14">
        <f t="shared" si="42"/>
        <v>0</v>
      </c>
      <c r="Y104" s="14">
        <f t="shared" si="43"/>
        <v>0</v>
      </c>
      <c r="Z104" s="14">
        <f t="shared" si="44"/>
        <v>0</v>
      </c>
      <c r="AA104" s="14">
        <f t="shared" si="45"/>
        <v>1</v>
      </c>
      <c r="AB104" s="41">
        <f t="shared" si="46"/>
        <v>42094</v>
      </c>
      <c r="AC104" s="14"/>
      <c r="AD104" s="14"/>
      <c r="AE104" s="14"/>
      <c r="AF104" s="19"/>
      <c r="AG104" s="11"/>
      <c r="AH104" s="26"/>
      <c r="AI104" s="26"/>
      <c r="AJ104" s="26"/>
    </row>
    <row r="105" spans="1:36" s="52" customFormat="1" x14ac:dyDescent="0.3">
      <c r="A105" s="3" t="s">
        <v>1442</v>
      </c>
      <c r="B105" s="3" t="s">
        <v>1443</v>
      </c>
      <c r="C105" s="4"/>
      <c r="D105" s="3" t="s">
        <v>16</v>
      </c>
      <c r="E105" s="5" t="s">
        <v>1444</v>
      </c>
      <c r="F105" s="6">
        <v>259</v>
      </c>
      <c r="G105" s="3" t="s">
        <v>548</v>
      </c>
      <c r="H105" s="3" t="s">
        <v>549</v>
      </c>
      <c r="I105" s="3"/>
      <c r="J105" s="6">
        <v>5038</v>
      </c>
      <c r="K105" s="3" t="s">
        <v>1445</v>
      </c>
      <c r="L105" s="3" t="s">
        <v>100</v>
      </c>
      <c r="M105" s="3" t="s">
        <v>22</v>
      </c>
      <c r="N105" s="6">
        <v>55416</v>
      </c>
      <c r="O105" s="2">
        <f t="shared" si="39"/>
        <v>42429</v>
      </c>
      <c r="P105" s="2">
        <v>42430</v>
      </c>
      <c r="Q105" s="2">
        <f t="shared" si="40"/>
        <v>42369</v>
      </c>
      <c r="R105" s="3"/>
      <c r="S105" s="7" t="s">
        <v>974</v>
      </c>
      <c r="T105" s="7">
        <v>42277</v>
      </c>
      <c r="U105" s="7" t="s">
        <v>974</v>
      </c>
      <c r="V105" s="7" t="s">
        <v>974</v>
      </c>
      <c r="W105" s="6">
        <f t="shared" si="41"/>
        <v>0</v>
      </c>
      <c r="X105" s="6">
        <f t="shared" si="42"/>
        <v>1</v>
      </c>
      <c r="Y105" s="6">
        <f t="shared" si="43"/>
        <v>0</v>
      </c>
      <c r="Z105" s="6">
        <f t="shared" si="44"/>
        <v>0</v>
      </c>
      <c r="AA105" s="6">
        <f t="shared" si="45"/>
        <v>1</v>
      </c>
      <c r="AB105" s="8">
        <f t="shared" si="46"/>
        <v>42277</v>
      </c>
      <c r="AC105" s="47"/>
      <c r="AD105" s="47"/>
      <c r="AE105" s="47"/>
      <c r="AF105" s="51" t="s">
        <v>979</v>
      </c>
      <c r="AG105" s="44" t="s">
        <v>979</v>
      </c>
    </row>
    <row r="106" spans="1:36" s="52" customFormat="1" x14ac:dyDescent="0.3">
      <c r="A106" s="88" t="s">
        <v>1446</v>
      </c>
      <c r="B106" s="88" t="s">
        <v>1240</v>
      </c>
      <c r="C106" s="18"/>
      <c r="D106" s="88" t="s">
        <v>16</v>
      </c>
      <c r="E106" s="88" t="s">
        <v>1447</v>
      </c>
      <c r="F106" s="88">
        <v>573</v>
      </c>
      <c r="G106" s="88" t="s">
        <v>1448</v>
      </c>
      <c r="H106" s="88" t="s">
        <v>196</v>
      </c>
      <c r="I106" s="88"/>
      <c r="J106" s="88">
        <v>5011</v>
      </c>
      <c r="K106" s="88" t="s">
        <v>1449</v>
      </c>
      <c r="L106" s="88" t="s">
        <v>1450</v>
      </c>
      <c r="M106" s="88" t="s">
        <v>22</v>
      </c>
      <c r="N106" s="88">
        <v>55746</v>
      </c>
      <c r="O106" s="1">
        <f t="shared" si="39"/>
        <v>41790</v>
      </c>
      <c r="P106" s="1">
        <v>41791</v>
      </c>
      <c r="Q106" s="1">
        <f t="shared" si="40"/>
        <v>41730</v>
      </c>
      <c r="R106" s="88"/>
      <c r="S106" s="17" t="s">
        <v>974</v>
      </c>
      <c r="T106" s="17" t="s">
        <v>974</v>
      </c>
      <c r="U106" s="17" t="s">
        <v>974</v>
      </c>
      <c r="V106" s="17" t="s">
        <v>974</v>
      </c>
      <c r="W106" s="88">
        <f t="shared" si="41"/>
        <v>0</v>
      </c>
      <c r="X106" s="88">
        <f t="shared" si="42"/>
        <v>0</v>
      </c>
      <c r="Y106" s="88">
        <f t="shared" si="43"/>
        <v>0</v>
      </c>
      <c r="Z106" s="88">
        <f t="shared" si="44"/>
        <v>0</v>
      </c>
      <c r="AA106" s="88">
        <f t="shared" si="45"/>
        <v>0</v>
      </c>
      <c r="AB106" s="16" t="str">
        <f t="shared" si="46"/>
        <v>--</v>
      </c>
      <c r="AC106" s="14"/>
      <c r="AD106" s="14"/>
      <c r="AE106" s="14"/>
      <c r="AF106" s="19" t="s">
        <v>979</v>
      </c>
      <c r="AG106" s="11" t="s">
        <v>979</v>
      </c>
      <c r="AH106" s="26"/>
      <c r="AI106" s="26"/>
      <c r="AJ106" s="26"/>
    </row>
    <row r="107" spans="1:36" s="52" customFormat="1" x14ac:dyDescent="0.3">
      <c r="A107" s="26" t="s">
        <v>1451</v>
      </c>
      <c r="B107" s="26" t="s">
        <v>1452</v>
      </c>
      <c r="C107" s="27"/>
      <c r="D107" s="26" t="s">
        <v>16</v>
      </c>
      <c r="E107" s="35" t="s">
        <v>1453</v>
      </c>
      <c r="F107" s="26">
        <v>171</v>
      </c>
      <c r="G107" s="26" t="s">
        <v>1454</v>
      </c>
      <c r="H107" s="26" t="s">
        <v>1455</v>
      </c>
      <c r="I107" s="26"/>
      <c r="J107" s="88">
        <v>5193</v>
      </c>
      <c r="K107" s="26" t="s">
        <v>1456</v>
      </c>
      <c r="L107" s="26" t="s">
        <v>136</v>
      </c>
      <c r="M107" s="26" t="s">
        <v>22</v>
      </c>
      <c r="N107" s="26">
        <v>55431</v>
      </c>
      <c r="O107" s="36">
        <f t="shared" si="39"/>
        <v>42094</v>
      </c>
      <c r="P107" s="36">
        <v>42095</v>
      </c>
      <c r="Q107" s="36">
        <f t="shared" si="40"/>
        <v>42034</v>
      </c>
      <c r="R107" s="88"/>
      <c r="S107" s="17">
        <v>43008</v>
      </c>
      <c r="T107" s="17" t="s">
        <v>974</v>
      </c>
      <c r="U107" s="17" t="s">
        <v>974</v>
      </c>
      <c r="V107" s="17" t="s">
        <v>974</v>
      </c>
      <c r="W107" s="88">
        <f t="shared" si="41"/>
        <v>0</v>
      </c>
      <c r="X107" s="88">
        <f t="shared" si="42"/>
        <v>0</v>
      </c>
      <c r="Y107" s="88">
        <f t="shared" si="43"/>
        <v>0</v>
      </c>
      <c r="Z107" s="88">
        <f t="shared" si="44"/>
        <v>0</v>
      </c>
      <c r="AA107" s="88">
        <f t="shared" si="45"/>
        <v>0</v>
      </c>
      <c r="AB107" s="16">
        <f t="shared" si="46"/>
        <v>43008</v>
      </c>
      <c r="AC107" s="47"/>
      <c r="AD107" s="47"/>
      <c r="AE107" s="47"/>
      <c r="AF107" s="51" t="s">
        <v>979</v>
      </c>
      <c r="AG107" s="44" t="s">
        <v>979</v>
      </c>
    </row>
    <row r="108" spans="1:36" s="52" customFormat="1" x14ac:dyDescent="0.3">
      <c r="A108" s="11" t="s">
        <v>1457</v>
      </c>
      <c r="B108" s="11" t="s">
        <v>306</v>
      </c>
      <c r="C108" s="12"/>
      <c r="D108" s="11" t="s">
        <v>25</v>
      </c>
      <c r="E108" s="13" t="s">
        <v>1458</v>
      </c>
      <c r="F108" s="14">
        <v>275</v>
      </c>
      <c r="G108" s="11" t="s">
        <v>27</v>
      </c>
      <c r="H108" s="11" t="s">
        <v>28</v>
      </c>
      <c r="I108" s="11"/>
      <c r="J108" s="14">
        <v>5076</v>
      </c>
      <c r="K108" s="11" t="s">
        <v>29</v>
      </c>
      <c r="L108" s="11" t="s">
        <v>30</v>
      </c>
      <c r="M108" s="11" t="s">
        <v>22</v>
      </c>
      <c r="N108" s="14">
        <v>56003</v>
      </c>
      <c r="O108" s="15">
        <f t="shared" si="39"/>
        <v>42308</v>
      </c>
      <c r="P108" s="15">
        <v>42309</v>
      </c>
      <c r="Q108" s="15">
        <f t="shared" si="40"/>
        <v>42248</v>
      </c>
      <c r="R108" s="11"/>
      <c r="S108" s="40" t="s">
        <v>974</v>
      </c>
      <c r="T108" s="40">
        <v>42369</v>
      </c>
      <c r="U108" s="40" t="s">
        <v>974</v>
      </c>
      <c r="V108" s="40" t="s">
        <v>974</v>
      </c>
      <c r="W108" s="14">
        <f t="shared" si="41"/>
        <v>0</v>
      </c>
      <c r="X108" s="14">
        <f t="shared" si="42"/>
        <v>0</v>
      </c>
      <c r="Y108" s="14">
        <f t="shared" si="43"/>
        <v>0</v>
      </c>
      <c r="Z108" s="14">
        <f t="shared" si="44"/>
        <v>0</v>
      </c>
      <c r="AA108" s="14">
        <f t="shared" si="45"/>
        <v>0</v>
      </c>
      <c r="AB108" s="41">
        <f t="shared" si="46"/>
        <v>42369</v>
      </c>
      <c r="AC108" s="47"/>
      <c r="AD108" s="47"/>
      <c r="AE108" s="47"/>
      <c r="AF108" s="51" t="s">
        <v>979</v>
      </c>
      <c r="AG108" s="44" t="s">
        <v>979</v>
      </c>
      <c r="AH108" s="52" t="s">
        <v>1280</v>
      </c>
      <c r="AI108" s="52" t="s">
        <v>1267</v>
      </c>
    </row>
    <row r="109" spans="1:36" s="52" customFormat="1" x14ac:dyDescent="0.3">
      <c r="A109" s="44" t="s">
        <v>1459</v>
      </c>
      <c r="B109" s="44" t="s">
        <v>1460</v>
      </c>
      <c r="C109" s="45"/>
      <c r="D109" s="44" t="s">
        <v>16</v>
      </c>
      <c r="E109" s="46" t="s">
        <v>1461</v>
      </c>
      <c r="F109" s="47">
        <v>772</v>
      </c>
      <c r="G109" s="44" t="s">
        <v>1462</v>
      </c>
      <c r="H109" s="44" t="s">
        <v>71</v>
      </c>
      <c r="I109" s="44"/>
      <c r="J109" s="47">
        <v>5082</v>
      </c>
      <c r="K109" s="44" t="s">
        <v>1039</v>
      </c>
      <c r="L109" s="44" t="s">
        <v>73</v>
      </c>
      <c r="M109" s="44" t="s">
        <v>22</v>
      </c>
      <c r="N109" s="47">
        <v>55345</v>
      </c>
      <c r="O109" s="48">
        <f t="shared" si="39"/>
        <v>42916</v>
      </c>
      <c r="P109" s="48">
        <v>42917</v>
      </c>
      <c r="Q109" s="48">
        <f t="shared" si="40"/>
        <v>42856</v>
      </c>
      <c r="R109" s="44"/>
      <c r="S109" s="49" t="s">
        <v>974</v>
      </c>
      <c r="T109" s="50">
        <v>42735</v>
      </c>
      <c r="U109" s="49" t="s">
        <v>974</v>
      </c>
      <c r="V109" s="49" t="s">
        <v>974</v>
      </c>
      <c r="W109" s="47">
        <f t="shared" si="41"/>
        <v>0</v>
      </c>
      <c r="X109" s="47">
        <f t="shared" si="42"/>
        <v>1</v>
      </c>
      <c r="Y109" s="47">
        <f t="shared" si="43"/>
        <v>0</v>
      </c>
      <c r="Z109" s="47">
        <f t="shared" si="44"/>
        <v>0</v>
      </c>
      <c r="AA109" s="47">
        <f t="shared" si="45"/>
        <v>1</v>
      </c>
      <c r="AB109" s="50">
        <f t="shared" si="46"/>
        <v>42735</v>
      </c>
      <c r="AC109" s="47"/>
      <c r="AD109" s="47"/>
      <c r="AE109" s="47"/>
      <c r="AF109" s="51" t="s">
        <v>979</v>
      </c>
      <c r="AG109" s="44" t="s">
        <v>979</v>
      </c>
      <c r="AJ109" s="52" t="s">
        <v>979</v>
      </c>
    </row>
    <row r="110" spans="1:36" s="26" customFormat="1" x14ac:dyDescent="0.3">
      <c r="A110" s="88" t="s">
        <v>1463</v>
      </c>
      <c r="B110" s="88" t="s">
        <v>1464</v>
      </c>
      <c r="C110" s="18" t="s">
        <v>993</v>
      </c>
      <c r="D110" s="88" t="s">
        <v>16</v>
      </c>
      <c r="E110" s="89" t="s">
        <v>1465</v>
      </c>
      <c r="F110" s="88">
        <v>311</v>
      </c>
      <c r="G110" s="88" t="s">
        <v>59</v>
      </c>
      <c r="H110" s="88" t="s">
        <v>34</v>
      </c>
      <c r="I110" s="88" t="s">
        <v>1466</v>
      </c>
      <c r="J110" s="88">
        <v>5192</v>
      </c>
      <c r="K110" s="88" t="s">
        <v>36</v>
      </c>
      <c r="L110" s="88" t="s">
        <v>51</v>
      </c>
      <c r="M110" s="88" t="s">
        <v>22</v>
      </c>
      <c r="N110" s="88">
        <v>55117</v>
      </c>
      <c r="O110" s="1">
        <f t="shared" si="39"/>
        <v>41790</v>
      </c>
      <c r="P110" s="1">
        <v>41791</v>
      </c>
      <c r="Q110" s="1">
        <f t="shared" si="40"/>
        <v>41730</v>
      </c>
      <c r="R110" s="88"/>
      <c r="S110" s="17" t="s">
        <v>974</v>
      </c>
      <c r="T110" s="17" t="s">
        <v>974</v>
      </c>
      <c r="U110" s="17" t="s">
        <v>974</v>
      </c>
      <c r="V110" s="17" t="s">
        <v>974</v>
      </c>
      <c r="W110" s="88">
        <f t="shared" si="41"/>
        <v>0</v>
      </c>
      <c r="X110" s="88">
        <f t="shared" si="42"/>
        <v>0</v>
      </c>
      <c r="Y110" s="88">
        <f t="shared" si="43"/>
        <v>0</v>
      </c>
      <c r="Z110" s="88">
        <f t="shared" si="44"/>
        <v>0</v>
      </c>
      <c r="AA110" s="88">
        <f t="shared" si="45"/>
        <v>0</v>
      </c>
      <c r="AB110" s="88"/>
      <c r="AC110" s="14"/>
      <c r="AD110" s="14"/>
      <c r="AE110" s="14"/>
      <c r="AF110" s="19" t="s">
        <v>1232</v>
      </c>
      <c r="AG110" s="44" t="s">
        <v>1232</v>
      </c>
    </row>
    <row r="111" spans="1:36" s="26" customFormat="1" x14ac:dyDescent="0.3">
      <c r="A111" s="44" t="s">
        <v>1467</v>
      </c>
      <c r="B111" s="44" t="s">
        <v>157</v>
      </c>
      <c r="C111" s="12" t="s">
        <v>993</v>
      </c>
      <c r="D111" s="44" t="s">
        <v>25</v>
      </c>
      <c r="E111" s="46" t="s">
        <v>1468</v>
      </c>
      <c r="F111" s="14">
        <v>1029</v>
      </c>
      <c r="G111" s="44" t="s">
        <v>171</v>
      </c>
      <c r="H111" s="44" t="s">
        <v>172</v>
      </c>
      <c r="I111" s="44" t="s">
        <v>1469</v>
      </c>
      <c r="J111" s="14">
        <v>5002</v>
      </c>
      <c r="K111" s="44" t="s">
        <v>173</v>
      </c>
      <c r="L111" s="44" t="s">
        <v>100</v>
      </c>
      <c r="M111" s="44" t="s">
        <v>22</v>
      </c>
      <c r="N111" s="14">
        <v>55413</v>
      </c>
      <c r="O111" s="15">
        <f t="shared" si="39"/>
        <v>42886</v>
      </c>
      <c r="P111" s="15">
        <v>42887</v>
      </c>
      <c r="Q111" s="15">
        <f t="shared" si="40"/>
        <v>42826</v>
      </c>
      <c r="R111" s="44" t="s">
        <v>1470</v>
      </c>
      <c r="S111" s="49" t="s">
        <v>974</v>
      </c>
      <c r="T111" s="49" t="s">
        <v>974</v>
      </c>
      <c r="U111" s="49" t="s">
        <v>974</v>
      </c>
      <c r="V111" s="41">
        <v>43131</v>
      </c>
      <c r="W111" s="14"/>
      <c r="X111" s="14"/>
      <c r="Y111" s="14"/>
      <c r="Z111" s="14"/>
      <c r="AA111" s="14"/>
      <c r="AB111" s="41"/>
      <c r="AC111" s="14"/>
      <c r="AD111" s="14"/>
      <c r="AE111" s="14"/>
      <c r="AF111" s="19" t="s">
        <v>979</v>
      </c>
      <c r="AG111" s="11" t="s">
        <v>979</v>
      </c>
    </row>
    <row r="112" spans="1:36" s="82" customFormat="1" x14ac:dyDescent="0.3">
      <c r="A112" s="88" t="s">
        <v>1471</v>
      </c>
      <c r="B112" s="88" t="s">
        <v>1472</v>
      </c>
      <c r="C112" s="18"/>
      <c r="D112" s="88" t="s">
        <v>16</v>
      </c>
      <c r="E112" s="89" t="s">
        <v>1473</v>
      </c>
      <c r="F112" s="88">
        <v>175</v>
      </c>
      <c r="G112" s="88" t="s">
        <v>41</v>
      </c>
      <c r="H112" s="88" t="s">
        <v>42</v>
      </c>
      <c r="I112" s="88"/>
      <c r="J112" s="88">
        <v>5118</v>
      </c>
      <c r="K112" s="88" t="s">
        <v>1158</v>
      </c>
      <c r="L112" s="88" t="s">
        <v>425</v>
      </c>
      <c r="M112" s="88" t="s">
        <v>22</v>
      </c>
      <c r="N112" s="88">
        <v>55426</v>
      </c>
      <c r="O112" s="1">
        <f t="shared" si="39"/>
        <v>42216</v>
      </c>
      <c r="P112" s="1">
        <v>42217</v>
      </c>
      <c r="Q112" s="1">
        <f t="shared" si="40"/>
        <v>42156</v>
      </c>
      <c r="R112" s="88"/>
      <c r="S112" s="17" t="s">
        <v>974</v>
      </c>
      <c r="T112" s="25">
        <v>43465</v>
      </c>
      <c r="U112" s="17" t="s">
        <v>974</v>
      </c>
      <c r="V112" s="17" t="s">
        <v>974</v>
      </c>
      <c r="W112" s="88">
        <f>IF(S112&lt;O112,1,0)</f>
        <v>0</v>
      </c>
      <c r="X112" s="88">
        <f>IF(T112&lt;O112,1,0)</f>
        <v>0</v>
      </c>
      <c r="Y112" s="88">
        <f>IF(U112&lt;O112,1,0)</f>
        <v>0</v>
      </c>
      <c r="Z112" s="88">
        <f>IF(V112&lt;O112,1,0)</f>
        <v>0</v>
      </c>
      <c r="AA112" s="88">
        <f>SUM(W112:Z112)</f>
        <v>0</v>
      </c>
      <c r="AB112" s="16">
        <f>IF( S112&lt;&gt;"--", S112, IF( T112&lt;&gt;"--", T112, IF( U112&lt;&gt;"--", U112, IF( V112&lt;&gt;"--", V112, "--" ))))</f>
        <v>43465</v>
      </c>
      <c r="AC112" s="14"/>
      <c r="AD112" s="14"/>
      <c r="AE112" s="14"/>
      <c r="AF112" s="19" t="s">
        <v>979</v>
      </c>
      <c r="AG112" s="11" t="s">
        <v>979</v>
      </c>
      <c r="AH112" s="26"/>
      <c r="AI112" s="26"/>
      <c r="AJ112" s="26"/>
    </row>
    <row r="113" spans="1:36" s="52" customFormat="1" x14ac:dyDescent="0.3">
      <c r="A113" s="11" t="s">
        <v>1474</v>
      </c>
      <c r="B113" s="11" t="s">
        <v>292</v>
      </c>
      <c r="C113" s="12"/>
      <c r="D113" s="11" t="s">
        <v>25</v>
      </c>
      <c r="E113" s="13" t="s">
        <v>1475</v>
      </c>
      <c r="F113" s="14">
        <v>913</v>
      </c>
      <c r="G113" s="11" t="s">
        <v>1476</v>
      </c>
      <c r="H113" s="11" t="s">
        <v>1477</v>
      </c>
      <c r="I113" s="11"/>
      <c r="J113" s="14">
        <v>5244</v>
      </c>
      <c r="K113" s="88" t="s">
        <v>1478</v>
      </c>
      <c r="L113" s="11" t="s">
        <v>1091</v>
      </c>
      <c r="M113" s="11" t="s">
        <v>22</v>
      </c>
      <c r="N113" s="14">
        <v>55122</v>
      </c>
      <c r="O113" s="15">
        <f t="shared" si="39"/>
        <v>43220</v>
      </c>
      <c r="P113" s="15">
        <v>43221</v>
      </c>
      <c r="Q113" s="15">
        <f t="shared" si="40"/>
        <v>43160</v>
      </c>
      <c r="R113" s="11"/>
      <c r="S113" s="41">
        <v>43373</v>
      </c>
      <c r="T113" s="41"/>
      <c r="U113" s="41"/>
      <c r="V113" s="41"/>
      <c r="W113" s="14">
        <f>IF(S113&lt;O113,1,0)</f>
        <v>0</v>
      </c>
      <c r="X113" s="14"/>
      <c r="Y113" s="14"/>
      <c r="Z113" s="14"/>
      <c r="AA113" s="14"/>
      <c r="AB113" s="41"/>
      <c r="AC113" s="47"/>
      <c r="AD113" s="47"/>
      <c r="AE113" s="47"/>
      <c r="AF113" s="51" t="s">
        <v>979</v>
      </c>
      <c r="AG113" s="44" t="s">
        <v>979</v>
      </c>
    </row>
    <row r="114" spans="1:36" s="52" customFormat="1" x14ac:dyDescent="0.3">
      <c r="A114" s="11" t="s">
        <v>1479</v>
      </c>
      <c r="B114" s="11" t="s">
        <v>406</v>
      </c>
      <c r="C114" s="12"/>
      <c r="D114" s="11" t="s">
        <v>16</v>
      </c>
      <c r="E114" s="13" t="s">
        <v>1480</v>
      </c>
      <c r="F114" s="14">
        <v>832</v>
      </c>
      <c r="G114" s="11" t="s">
        <v>1481</v>
      </c>
      <c r="H114" s="11" t="s">
        <v>1215</v>
      </c>
      <c r="I114" s="11"/>
      <c r="J114" s="14">
        <v>5060</v>
      </c>
      <c r="K114" s="11" t="s">
        <v>1482</v>
      </c>
      <c r="L114" s="11" t="s">
        <v>446</v>
      </c>
      <c r="M114" s="11" t="s">
        <v>22</v>
      </c>
      <c r="N114" s="14">
        <v>55444</v>
      </c>
      <c r="O114" s="15">
        <f t="shared" si="39"/>
        <v>43343</v>
      </c>
      <c r="P114" s="15">
        <v>43344</v>
      </c>
      <c r="Q114" s="15">
        <f t="shared" si="40"/>
        <v>43283</v>
      </c>
      <c r="R114" s="11"/>
      <c r="S114" s="40">
        <v>44286</v>
      </c>
      <c r="T114" s="40" t="s">
        <v>974</v>
      </c>
      <c r="U114" s="40" t="s">
        <v>974</v>
      </c>
      <c r="V114" s="40" t="s">
        <v>974</v>
      </c>
      <c r="W114" s="14">
        <f>IF(S114&lt;O114,1,0)</f>
        <v>0</v>
      </c>
      <c r="X114" s="14">
        <f>IF(T114&lt;O114,1,0)</f>
        <v>0</v>
      </c>
      <c r="Y114" s="14">
        <f>IF(U114&lt;O114,1,0)</f>
        <v>0</v>
      </c>
      <c r="Z114" s="14">
        <f>IF(V114&lt;O114,1,0)</f>
        <v>0</v>
      </c>
      <c r="AA114" s="14">
        <f>SUM(W114:Z114)</f>
        <v>0</v>
      </c>
      <c r="AB114" s="41">
        <f>IF( S114&lt;&gt;"--", S114, IF( T114&lt;&gt;"--", T114, IF( U114&lt;&gt;"--", U114, IF( V114&lt;&gt;"--", V114, "--" ))))</f>
        <v>44286</v>
      </c>
      <c r="AC114" s="47"/>
      <c r="AD114" s="47"/>
      <c r="AE114" s="47"/>
      <c r="AF114" s="51" t="s">
        <v>979</v>
      </c>
      <c r="AG114" s="44" t="s">
        <v>979</v>
      </c>
    </row>
    <row r="115" spans="1:36" s="26" customFormat="1" x14ac:dyDescent="0.3">
      <c r="A115" s="88" t="s">
        <v>1483</v>
      </c>
      <c r="B115" s="88" t="s">
        <v>1484</v>
      </c>
      <c r="C115" s="18"/>
      <c r="D115" s="88" t="s">
        <v>16</v>
      </c>
      <c r="E115" s="88"/>
      <c r="F115" s="88">
        <v>100</v>
      </c>
      <c r="G115" s="88"/>
      <c r="H115" s="88"/>
      <c r="I115" s="88"/>
      <c r="J115" s="88"/>
      <c r="K115" s="88" t="s">
        <v>1485</v>
      </c>
      <c r="L115" s="88" t="s">
        <v>100</v>
      </c>
      <c r="M115" s="88" t="s">
        <v>22</v>
      </c>
      <c r="N115" s="88">
        <v>55413</v>
      </c>
      <c r="O115" s="1">
        <v>41122</v>
      </c>
      <c r="P115" s="88"/>
      <c r="Q115" s="88"/>
      <c r="R115" s="88"/>
      <c r="S115" s="25"/>
      <c r="T115" s="25"/>
      <c r="U115" s="25"/>
      <c r="V115" s="25"/>
      <c r="W115" s="88"/>
      <c r="X115" s="88"/>
      <c r="Y115" s="88"/>
      <c r="Z115" s="88"/>
      <c r="AA115" s="88"/>
      <c r="AB115" s="88"/>
      <c r="AC115" s="47"/>
      <c r="AD115" s="47"/>
      <c r="AE115" s="47"/>
      <c r="AF115" s="51" t="s">
        <v>979</v>
      </c>
      <c r="AG115" s="44" t="s">
        <v>979</v>
      </c>
      <c r="AH115" s="52"/>
      <c r="AI115" s="52"/>
      <c r="AJ115" s="52"/>
    </row>
    <row r="116" spans="1:36" s="52" customFormat="1" x14ac:dyDescent="0.3">
      <c r="A116" s="88" t="s">
        <v>1486</v>
      </c>
      <c r="B116" s="88" t="s">
        <v>1487</v>
      </c>
      <c r="C116" s="18"/>
      <c r="D116" s="88" t="s">
        <v>16</v>
      </c>
      <c r="E116" s="89" t="s">
        <v>1488</v>
      </c>
      <c r="F116" s="88">
        <v>727</v>
      </c>
      <c r="G116" s="88" t="s">
        <v>1359</v>
      </c>
      <c r="H116" s="88" t="s">
        <v>1360</v>
      </c>
      <c r="I116" s="88"/>
      <c r="J116" s="88">
        <v>5111</v>
      </c>
      <c r="K116" s="88" t="s">
        <v>1271</v>
      </c>
      <c r="L116" s="88" t="s">
        <v>1272</v>
      </c>
      <c r="M116" s="88" t="s">
        <v>22</v>
      </c>
      <c r="N116" s="88">
        <v>55014</v>
      </c>
      <c r="O116" s="1">
        <f t="shared" ref="O116:O135" si="47">P116-1</f>
        <v>42063</v>
      </c>
      <c r="P116" s="1">
        <v>42064</v>
      </c>
      <c r="Q116" s="1">
        <f t="shared" ref="Q116:Q135" si="48">O116-60</f>
        <v>42003</v>
      </c>
      <c r="R116" s="88"/>
      <c r="S116" s="17" t="s">
        <v>974</v>
      </c>
      <c r="T116" s="17">
        <v>42369</v>
      </c>
      <c r="U116" s="17" t="s">
        <v>974</v>
      </c>
      <c r="V116" s="17" t="s">
        <v>974</v>
      </c>
      <c r="W116" s="88">
        <f t="shared" ref="W116:W126" si="49">IF(S116&lt;O116,1,0)</f>
        <v>0</v>
      </c>
      <c r="X116" s="88">
        <f t="shared" ref="X116:X126" si="50">IF(T116&lt;O116,1,0)</f>
        <v>0</v>
      </c>
      <c r="Y116" s="88">
        <f t="shared" ref="Y116:Y126" si="51">IF(U116&lt;O116,1,0)</f>
        <v>0</v>
      </c>
      <c r="Z116" s="88">
        <f t="shared" ref="Z116:Z126" si="52">IF(V116&lt;O116,1,0)</f>
        <v>0</v>
      </c>
      <c r="AA116" s="88">
        <f t="shared" ref="AA116:AA126" si="53">SUM(W116:Z116)</f>
        <v>0</v>
      </c>
      <c r="AB116" s="16">
        <f t="shared" ref="AB116:AB126" si="54">IF( S116&lt;&gt;"--", S116, IF( T116&lt;&gt;"--", T116, IF( U116&lt;&gt;"--", U116, IF( V116&lt;&gt;"--", V116, "--" ))))</f>
        <v>42369</v>
      </c>
      <c r="AC116" s="47"/>
      <c r="AD116" s="47"/>
      <c r="AE116" s="47"/>
      <c r="AF116" s="51" t="s">
        <v>1273</v>
      </c>
      <c r="AG116" s="44" t="s">
        <v>979</v>
      </c>
    </row>
    <row r="117" spans="1:36" s="52" customFormat="1" x14ac:dyDescent="0.3">
      <c r="A117" s="44" t="s">
        <v>1489</v>
      </c>
      <c r="B117" s="44" t="s">
        <v>1490</v>
      </c>
      <c r="C117" s="45"/>
      <c r="D117" s="44" t="s">
        <v>16</v>
      </c>
      <c r="E117" s="46" t="s">
        <v>1491</v>
      </c>
      <c r="F117" s="47">
        <v>687</v>
      </c>
      <c r="G117" s="44" t="s">
        <v>41</v>
      </c>
      <c r="H117" s="44" t="s">
        <v>42</v>
      </c>
      <c r="I117" s="44"/>
      <c r="J117" s="47">
        <v>5118</v>
      </c>
      <c r="K117" s="44" t="s">
        <v>1158</v>
      </c>
      <c r="L117" s="44" t="s">
        <v>425</v>
      </c>
      <c r="M117" s="44" t="s">
        <v>22</v>
      </c>
      <c r="N117" s="47">
        <v>55426</v>
      </c>
      <c r="O117" s="48">
        <f t="shared" si="47"/>
        <v>43373</v>
      </c>
      <c r="P117" s="48">
        <v>43374</v>
      </c>
      <c r="Q117" s="48">
        <f t="shared" si="48"/>
        <v>43313</v>
      </c>
      <c r="R117" s="44"/>
      <c r="S117" s="49" t="s">
        <v>974</v>
      </c>
      <c r="T117" s="49">
        <v>44561</v>
      </c>
      <c r="U117" s="49" t="s">
        <v>974</v>
      </c>
      <c r="V117" s="49" t="s">
        <v>974</v>
      </c>
      <c r="W117" s="47">
        <f t="shared" si="49"/>
        <v>0</v>
      </c>
      <c r="X117" s="47">
        <f t="shared" si="50"/>
        <v>0</v>
      </c>
      <c r="Y117" s="47">
        <f t="shared" si="51"/>
        <v>0</v>
      </c>
      <c r="Z117" s="47">
        <f t="shared" si="52"/>
        <v>0</v>
      </c>
      <c r="AA117" s="47">
        <f t="shared" si="53"/>
        <v>0</v>
      </c>
      <c r="AB117" s="50">
        <f t="shared" si="54"/>
        <v>44561</v>
      </c>
      <c r="AC117" s="47"/>
      <c r="AD117" s="47"/>
      <c r="AE117" s="47"/>
      <c r="AF117" s="51" t="s">
        <v>1273</v>
      </c>
      <c r="AG117" s="44" t="s">
        <v>979</v>
      </c>
      <c r="AJ117" s="52" t="s">
        <v>979</v>
      </c>
    </row>
    <row r="118" spans="1:36" s="52" customFormat="1" x14ac:dyDescent="0.3">
      <c r="A118" s="44" t="s">
        <v>1492</v>
      </c>
      <c r="B118" s="44" t="s">
        <v>292</v>
      </c>
      <c r="C118" s="45"/>
      <c r="D118" s="44" t="s">
        <v>25</v>
      </c>
      <c r="E118" s="46" t="s">
        <v>1493</v>
      </c>
      <c r="F118" s="47">
        <v>818</v>
      </c>
      <c r="G118" s="44" t="s">
        <v>1494</v>
      </c>
      <c r="H118" s="44" t="s">
        <v>71</v>
      </c>
      <c r="I118" s="44"/>
      <c r="J118" s="47">
        <v>5082</v>
      </c>
      <c r="K118" s="44" t="s">
        <v>1495</v>
      </c>
      <c r="L118" s="44" t="s">
        <v>73</v>
      </c>
      <c r="M118" s="44" t="s">
        <v>22</v>
      </c>
      <c r="N118" s="47">
        <v>55345</v>
      </c>
      <c r="O118" s="48">
        <f t="shared" si="47"/>
        <v>43524</v>
      </c>
      <c r="P118" s="48">
        <v>43525</v>
      </c>
      <c r="Q118" s="48">
        <f t="shared" si="48"/>
        <v>43464</v>
      </c>
      <c r="R118" s="44"/>
      <c r="S118" s="49">
        <v>43738</v>
      </c>
      <c r="T118" s="49">
        <v>44196</v>
      </c>
      <c r="U118" s="49" t="s">
        <v>974</v>
      </c>
      <c r="V118" s="49" t="s">
        <v>974</v>
      </c>
      <c r="W118" s="47">
        <f t="shared" si="49"/>
        <v>0</v>
      </c>
      <c r="X118" s="47">
        <f t="shared" si="50"/>
        <v>0</v>
      </c>
      <c r="Y118" s="47">
        <f t="shared" si="51"/>
        <v>0</v>
      </c>
      <c r="Z118" s="47">
        <f t="shared" si="52"/>
        <v>0</v>
      </c>
      <c r="AA118" s="47">
        <f t="shared" si="53"/>
        <v>0</v>
      </c>
      <c r="AB118" s="50">
        <f t="shared" si="54"/>
        <v>43738</v>
      </c>
      <c r="AC118" s="47"/>
      <c r="AD118" s="47"/>
      <c r="AE118" s="47"/>
      <c r="AF118" s="51" t="s">
        <v>979</v>
      </c>
      <c r="AG118" s="44" t="s">
        <v>979</v>
      </c>
    </row>
    <row r="119" spans="1:36" s="52" customFormat="1" x14ac:dyDescent="0.3">
      <c r="A119" s="44" t="s">
        <v>1496</v>
      </c>
      <c r="B119" s="44" t="s">
        <v>386</v>
      </c>
      <c r="C119" s="45"/>
      <c r="D119" s="44" t="s">
        <v>16</v>
      </c>
      <c r="E119" s="46" t="s">
        <v>1497</v>
      </c>
      <c r="F119" s="47">
        <v>983</v>
      </c>
      <c r="G119" s="44" t="s">
        <v>1498</v>
      </c>
      <c r="H119" s="44" t="s">
        <v>71</v>
      </c>
      <c r="I119" s="44"/>
      <c r="J119" s="47">
        <v>5082</v>
      </c>
      <c r="K119" s="44" t="s">
        <v>1495</v>
      </c>
      <c r="L119" s="44" t="s">
        <v>73</v>
      </c>
      <c r="M119" s="44" t="s">
        <v>22</v>
      </c>
      <c r="N119" s="47">
        <v>55345</v>
      </c>
      <c r="O119" s="48">
        <f t="shared" si="47"/>
        <v>43220</v>
      </c>
      <c r="P119" s="48">
        <v>43221</v>
      </c>
      <c r="Q119" s="48">
        <f t="shared" si="48"/>
        <v>43160</v>
      </c>
      <c r="R119" s="44"/>
      <c r="S119" s="49" t="s">
        <v>974</v>
      </c>
      <c r="T119" s="49">
        <v>44561</v>
      </c>
      <c r="U119" s="49" t="s">
        <v>974</v>
      </c>
      <c r="V119" s="49" t="s">
        <v>974</v>
      </c>
      <c r="W119" s="47">
        <f t="shared" si="49"/>
        <v>0</v>
      </c>
      <c r="X119" s="47">
        <f t="shared" si="50"/>
        <v>0</v>
      </c>
      <c r="Y119" s="47">
        <f t="shared" si="51"/>
        <v>0</v>
      </c>
      <c r="Z119" s="47">
        <f t="shared" si="52"/>
        <v>0</v>
      </c>
      <c r="AA119" s="47">
        <f t="shared" si="53"/>
        <v>0</v>
      </c>
      <c r="AB119" s="50">
        <f t="shared" si="54"/>
        <v>44561</v>
      </c>
      <c r="AC119" s="47"/>
      <c r="AD119" s="47"/>
      <c r="AE119" s="47"/>
      <c r="AF119" s="51" t="s">
        <v>979</v>
      </c>
      <c r="AG119" s="44" t="s">
        <v>979</v>
      </c>
      <c r="AH119" s="52" t="s">
        <v>1356</v>
      </c>
      <c r="AI119" s="52" t="s">
        <v>1267</v>
      </c>
    </row>
    <row r="120" spans="1:36" s="52" customFormat="1" x14ac:dyDescent="0.3">
      <c r="A120" s="44" t="s">
        <v>208</v>
      </c>
      <c r="B120" s="44" t="s">
        <v>382</v>
      </c>
      <c r="C120" s="45"/>
      <c r="D120" s="44" t="s">
        <v>16</v>
      </c>
      <c r="E120" s="46" t="s">
        <v>1499</v>
      </c>
      <c r="F120" s="47">
        <v>748</v>
      </c>
      <c r="G120" s="44" t="s">
        <v>70</v>
      </c>
      <c r="H120" s="44" t="s">
        <v>71</v>
      </c>
      <c r="I120" s="44"/>
      <c r="J120" s="47">
        <v>5082</v>
      </c>
      <c r="K120" s="44" t="s">
        <v>1500</v>
      </c>
      <c r="L120" s="44" t="s">
        <v>1501</v>
      </c>
      <c r="M120" s="44" t="s">
        <v>22</v>
      </c>
      <c r="N120" s="47">
        <v>55364</v>
      </c>
      <c r="O120" s="48">
        <f t="shared" si="47"/>
        <v>43281</v>
      </c>
      <c r="P120" s="48">
        <v>43282</v>
      </c>
      <c r="Q120" s="48">
        <f t="shared" si="48"/>
        <v>43221</v>
      </c>
      <c r="R120" s="44"/>
      <c r="S120" s="49" t="s">
        <v>974</v>
      </c>
      <c r="T120" s="50">
        <v>43830</v>
      </c>
      <c r="U120" s="49" t="s">
        <v>974</v>
      </c>
      <c r="V120" s="49" t="s">
        <v>974</v>
      </c>
      <c r="W120" s="47">
        <f t="shared" si="49"/>
        <v>0</v>
      </c>
      <c r="X120" s="47">
        <f t="shared" si="50"/>
        <v>0</v>
      </c>
      <c r="Y120" s="47">
        <f t="shared" si="51"/>
        <v>0</v>
      </c>
      <c r="Z120" s="47">
        <f t="shared" si="52"/>
        <v>0</v>
      </c>
      <c r="AA120" s="47">
        <f t="shared" si="53"/>
        <v>0</v>
      </c>
      <c r="AB120" s="50">
        <f t="shared" si="54"/>
        <v>43830</v>
      </c>
      <c r="AC120" s="47"/>
      <c r="AD120" s="47"/>
      <c r="AE120" s="47"/>
      <c r="AF120" s="51" t="s">
        <v>979</v>
      </c>
      <c r="AG120" s="44" t="s">
        <v>979</v>
      </c>
      <c r="AJ120" s="52" t="s">
        <v>979</v>
      </c>
    </row>
    <row r="121" spans="1:36" s="52" customFormat="1" x14ac:dyDescent="0.3">
      <c r="A121" s="44" t="s">
        <v>1502</v>
      </c>
      <c r="B121" s="44" t="s">
        <v>1503</v>
      </c>
      <c r="C121" s="45"/>
      <c r="D121" s="44" t="s">
        <v>25</v>
      </c>
      <c r="E121" s="46" t="s">
        <v>1504</v>
      </c>
      <c r="F121" s="47">
        <v>734</v>
      </c>
      <c r="G121" s="44" t="s">
        <v>1505</v>
      </c>
      <c r="H121" s="44" t="s">
        <v>28</v>
      </c>
      <c r="I121" s="44"/>
      <c r="J121" s="47">
        <v>5076</v>
      </c>
      <c r="K121" s="44" t="s">
        <v>1506</v>
      </c>
      <c r="L121" s="44" t="s">
        <v>1507</v>
      </c>
      <c r="M121" s="44" t="s">
        <v>22</v>
      </c>
      <c r="N121" s="47">
        <v>55427</v>
      </c>
      <c r="O121" s="48">
        <f t="shared" si="47"/>
        <v>43434</v>
      </c>
      <c r="P121" s="48">
        <v>43435</v>
      </c>
      <c r="Q121" s="48">
        <f t="shared" si="48"/>
        <v>43374</v>
      </c>
      <c r="R121" s="44"/>
      <c r="S121" s="49">
        <v>43190</v>
      </c>
      <c r="T121" s="49" t="s">
        <v>974</v>
      </c>
      <c r="U121" s="49" t="s">
        <v>974</v>
      </c>
      <c r="V121" s="49" t="s">
        <v>974</v>
      </c>
      <c r="W121" s="47">
        <f t="shared" si="49"/>
        <v>1</v>
      </c>
      <c r="X121" s="47">
        <f t="shared" si="50"/>
        <v>0</v>
      </c>
      <c r="Y121" s="47">
        <f t="shared" si="51"/>
        <v>0</v>
      </c>
      <c r="Z121" s="47">
        <f t="shared" si="52"/>
        <v>0</v>
      </c>
      <c r="AA121" s="47">
        <f t="shared" si="53"/>
        <v>1</v>
      </c>
      <c r="AB121" s="50">
        <f t="shared" si="54"/>
        <v>43190</v>
      </c>
      <c r="AC121" s="47"/>
      <c r="AD121" s="47"/>
      <c r="AE121" s="47"/>
      <c r="AF121" s="51" t="s">
        <v>979</v>
      </c>
      <c r="AG121" s="44" t="s">
        <v>979</v>
      </c>
    </row>
    <row r="122" spans="1:36" s="52" customFormat="1" x14ac:dyDescent="0.3">
      <c r="A122" s="44" t="s">
        <v>444</v>
      </c>
      <c r="B122" s="44" t="s">
        <v>1508</v>
      </c>
      <c r="C122" s="45"/>
      <c r="D122" s="44" t="s">
        <v>16</v>
      </c>
      <c r="E122" s="46" t="s">
        <v>1509</v>
      </c>
      <c r="F122" s="47">
        <v>960</v>
      </c>
      <c r="G122" s="44" t="s">
        <v>1510</v>
      </c>
      <c r="H122" s="44" t="s">
        <v>1511</v>
      </c>
      <c r="I122" s="44"/>
      <c r="J122" s="47">
        <v>5161</v>
      </c>
      <c r="K122" s="44" t="s">
        <v>1512</v>
      </c>
      <c r="L122" s="44" t="s">
        <v>51</v>
      </c>
      <c r="M122" s="44" t="s">
        <v>22</v>
      </c>
      <c r="N122" s="47">
        <v>55117</v>
      </c>
      <c r="O122" s="48">
        <f t="shared" si="47"/>
        <v>43312</v>
      </c>
      <c r="P122" s="48">
        <v>43313</v>
      </c>
      <c r="Q122" s="48">
        <f t="shared" si="48"/>
        <v>43252</v>
      </c>
      <c r="R122" s="44"/>
      <c r="S122" s="50">
        <v>44469</v>
      </c>
      <c r="T122" s="49" t="s">
        <v>974</v>
      </c>
      <c r="U122" s="49" t="s">
        <v>974</v>
      </c>
      <c r="V122" s="49" t="s">
        <v>974</v>
      </c>
      <c r="W122" s="47">
        <f t="shared" si="49"/>
        <v>0</v>
      </c>
      <c r="X122" s="47">
        <f t="shared" si="50"/>
        <v>0</v>
      </c>
      <c r="Y122" s="47">
        <f t="shared" si="51"/>
        <v>0</v>
      </c>
      <c r="Z122" s="47">
        <f t="shared" si="52"/>
        <v>0</v>
      </c>
      <c r="AA122" s="47">
        <f t="shared" si="53"/>
        <v>0</v>
      </c>
      <c r="AB122" s="50">
        <f t="shared" si="54"/>
        <v>44469</v>
      </c>
      <c r="AC122" s="47"/>
      <c r="AD122" s="47"/>
      <c r="AE122" s="47"/>
      <c r="AF122" s="51" t="s">
        <v>979</v>
      </c>
      <c r="AG122" s="44" t="s">
        <v>979</v>
      </c>
    </row>
    <row r="123" spans="1:36" s="52" customFormat="1" x14ac:dyDescent="0.3">
      <c r="A123" s="44" t="s">
        <v>1513</v>
      </c>
      <c r="B123" s="44" t="s">
        <v>407</v>
      </c>
      <c r="C123" s="45"/>
      <c r="D123" s="44" t="s">
        <v>25</v>
      </c>
      <c r="E123" s="46" t="s">
        <v>1514</v>
      </c>
      <c r="F123" s="47">
        <v>497</v>
      </c>
      <c r="G123" s="44" t="s">
        <v>1515</v>
      </c>
      <c r="H123" s="44" t="s">
        <v>1516</v>
      </c>
      <c r="I123" s="44"/>
      <c r="J123" s="47">
        <v>5230</v>
      </c>
      <c r="K123" s="44" t="s">
        <v>1517</v>
      </c>
      <c r="L123" s="44" t="s">
        <v>1507</v>
      </c>
      <c r="M123" s="44" t="s">
        <v>22</v>
      </c>
      <c r="N123" s="47">
        <v>55422</v>
      </c>
      <c r="O123" s="48">
        <f t="shared" si="47"/>
        <v>43220</v>
      </c>
      <c r="P123" s="48">
        <v>43221</v>
      </c>
      <c r="Q123" s="48">
        <f t="shared" si="48"/>
        <v>43160</v>
      </c>
      <c r="R123" s="44"/>
      <c r="S123" s="49" t="s">
        <v>974</v>
      </c>
      <c r="T123" s="49">
        <v>43465</v>
      </c>
      <c r="U123" s="49" t="s">
        <v>974</v>
      </c>
      <c r="V123" s="49" t="s">
        <v>974</v>
      </c>
      <c r="W123" s="47">
        <f t="shared" si="49"/>
        <v>0</v>
      </c>
      <c r="X123" s="47">
        <f t="shared" si="50"/>
        <v>0</v>
      </c>
      <c r="Y123" s="47">
        <f t="shared" si="51"/>
        <v>0</v>
      </c>
      <c r="Z123" s="47">
        <f t="shared" si="52"/>
        <v>0</v>
      </c>
      <c r="AA123" s="47">
        <f t="shared" si="53"/>
        <v>0</v>
      </c>
      <c r="AB123" s="50">
        <f t="shared" si="54"/>
        <v>43465</v>
      </c>
      <c r="AC123" s="47"/>
      <c r="AD123" s="47"/>
      <c r="AE123" s="47"/>
      <c r="AF123" s="51" t="s">
        <v>979</v>
      </c>
      <c r="AG123" s="44" t="s">
        <v>979</v>
      </c>
    </row>
    <row r="124" spans="1:36" s="52" customFormat="1" x14ac:dyDescent="0.3">
      <c r="A124" s="44" t="s">
        <v>1518</v>
      </c>
      <c r="B124" s="44" t="s">
        <v>1519</v>
      </c>
      <c r="C124" s="45"/>
      <c r="D124" s="44" t="s">
        <v>16</v>
      </c>
      <c r="E124" s="46" t="s">
        <v>1520</v>
      </c>
      <c r="F124" s="47">
        <v>105</v>
      </c>
      <c r="G124" s="44" t="s">
        <v>1521</v>
      </c>
      <c r="H124" s="44" t="s">
        <v>1522</v>
      </c>
      <c r="I124" s="44"/>
      <c r="J124" s="47">
        <v>5072</v>
      </c>
      <c r="K124" s="44" t="s">
        <v>1523</v>
      </c>
      <c r="L124" s="44" t="s">
        <v>328</v>
      </c>
      <c r="M124" s="44" t="s">
        <v>22</v>
      </c>
      <c r="N124" s="47">
        <v>55804</v>
      </c>
      <c r="O124" s="48">
        <f t="shared" si="47"/>
        <v>43220</v>
      </c>
      <c r="P124" s="48">
        <v>43221</v>
      </c>
      <c r="Q124" s="48">
        <f t="shared" si="48"/>
        <v>43160</v>
      </c>
      <c r="R124" s="44"/>
      <c r="S124" s="49">
        <v>44469</v>
      </c>
      <c r="T124" s="49" t="s">
        <v>974</v>
      </c>
      <c r="U124" s="49" t="s">
        <v>974</v>
      </c>
      <c r="V124" s="49" t="s">
        <v>974</v>
      </c>
      <c r="W124" s="47">
        <f t="shared" si="49"/>
        <v>0</v>
      </c>
      <c r="X124" s="47">
        <f t="shared" si="50"/>
        <v>0</v>
      </c>
      <c r="Y124" s="47">
        <f t="shared" si="51"/>
        <v>0</v>
      </c>
      <c r="Z124" s="47">
        <f t="shared" si="52"/>
        <v>0</v>
      </c>
      <c r="AA124" s="47">
        <f t="shared" si="53"/>
        <v>0</v>
      </c>
      <c r="AB124" s="50">
        <f t="shared" si="54"/>
        <v>44469</v>
      </c>
      <c r="AC124" s="47"/>
      <c r="AD124" s="47"/>
      <c r="AE124" s="47"/>
      <c r="AF124" s="51" t="s">
        <v>979</v>
      </c>
      <c r="AG124" s="44" t="s">
        <v>979</v>
      </c>
    </row>
    <row r="125" spans="1:36" s="52" customFormat="1" x14ac:dyDescent="0.3">
      <c r="A125" s="74" t="s">
        <v>1524</v>
      </c>
      <c r="B125" s="74" t="s">
        <v>877</v>
      </c>
      <c r="C125" s="75"/>
      <c r="D125" s="74" t="s">
        <v>16</v>
      </c>
      <c r="E125" s="76" t="s">
        <v>1525</v>
      </c>
      <c r="F125" s="77">
        <v>283</v>
      </c>
      <c r="G125" s="74" t="s">
        <v>1526</v>
      </c>
      <c r="H125" s="74" t="s">
        <v>71</v>
      </c>
      <c r="I125" s="74"/>
      <c r="J125" s="77">
        <v>5082</v>
      </c>
      <c r="K125" s="74" t="s">
        <v>1527</v>
      </c>
      <c r="L125" s="74" t="s">
        <v>30</v>
      </c>
      <c r="M125" s="74" t="s">
        <v>22</v>
      </c>
      <c r="N125" s="77">
        <v>56003</v>
      </c>
      <c r="O125" s="78">
        <f t="shared" si="47"/>
        <v>43251</v>
      </c>
      <c r="P125" s="78">
        <v>43252</v>
      </c>
      <c r="Q125" s="78">
        <f t="shared" si="48"/>
        <v>43191</v>
      </c>
      <c r="R125" s="74" t="s">
        <v>1528</v>
      </c>
      <c r="S125" s="79" t="s">
        <v>974</v>
      </c>
      <c r="T125" s="79">
        <v>44196</v>
      </c>
      <c r="U125" s="79" t="s">
        <v>974</v>
      </c>
      <c r="V125" s="79" t="s">
        <v>974</v>
      </c>
      <c r="W125" s="77">
        <f t="shared" si="49"/>
        <v>0</v>
      </c>
      <c r="X125" s="77">
        <f t="shared" si="50"/>
        <v>0</v>
      </c>
      <c r="Y125" s="77">
        <f t="shared" si="51"/>
        <v>0</v>
      </c>
      <c r="Z125" s="77">
        <f t="shared" si="52"/>
        <v>0</v>
      </c>
      <c r="AA125" s="77">
        <f t="shared" si="53"/>
        <v>0</v>
      </c>
      <c r="AB125" s="80">
        <f t="shared" si="54"/>
        <v>44196</v>
      </c>
      <c r="AC125" s="77"/>
      <c r="AD125" s="77"/>
      <c r="AE125" s="77"/>
      <c r="AF125" s="81" t="s">
        <v>979</v>
      </c>
      <c r="AG125" s="74" t="s">
        <v>979</v>
      </c>
      <c r="AH125" s="82"/>
      <c r="AI125" s="82"/>
      <c r="AJ125" s="82"/>
    </row>
    <row r="126" spans="1:36" s="52" customFormat="1" x14ac:dyDescent="0.3">
      <c r="A126" s="44" t="s">
        <v>1529</v>
      </c>
      <c r="B126" s="44" t="s">
        <v>24</v>
      </c>
      <c r="C126" s="45"/>
      <c r="D126" s="44" t="s">
        <v>25</v>
      </c>
      <c r="E126" s="46" t="s">
        <v>1530</v>
      </c>
      <c r="F126" s="47">
        <v>210</v>
      </c>
      <c r="G126" s="44" t="s">
        <v>1531</v>
      </c>
      <c r="H126" s="44" t="s">
        <v>1532</v>
      </c>
      <c r="I126" s="44"/>
      <c r="J126" s="47">
        <v>5136</v>
      </c>
      <c r="K126" s="44" t="s">
        <v>1533</v>
      </c>
      <c r="L126" s="44" t="s">
        <v>1355</v>
      </c>
      <c r="M126" s="44" t="s">
        <v>22</v>
      </c>
      <c r="N126" s="47">
        <v>55330</v>
      </c>
      <c r="O126" s="48">
        <f t="shared" si="47"/>
        <v>43281</v>
      </c>
      <c r="P126" s="48">
        <v>43282</v>
      </c>
      <c r="Q126" s="48">
        <f t="shared" si="48"/>
        <v>43221</v>
      </c>
      <c r="R126" s="44"/>
      <c r="S126" s="49" t="s">
        <v>974</v>
      </c>
      <c r="T126" s="50">
        <v>43465</v>
      </c>
      <c r="U126" s="49" t="s">
        <v>974</v>
      </c>
      <c r="V126" s="49" t="s">
        <v>974</v>
      </c>
      <c r="W126" s="47">
        <f t="shared" si="49"/>
        <v>0</v>
      </c>
      <c r="X126" s="47">
        <f t="shared" si="50"/>
        <v>0</v>
      </c>
      <c r="Y126" s="47">
        <f t="shared" si="51"/>
        <v>0</v>
      </c>
      <c r="Z126" s="47">
        <f t="shared" si="52"/>
        <v>0</v>
      </c>
      <c r="AA126" s="47">
        <f t="shared" si="53"/>
        <v>0</v>
      </c>
      <c r="AB126" s="50">
        <f t="shared" si="54"/>
        <v>43465</v>
      </c>
      <c r="AC126" s="47"/>
      <c r="AD126" s="47"/>
      <c r="AE126" s="47"/>
      <c r="AF126" s="51" t="s">
        <v>979</v>
      </c>
      <c r="AG126" s="44" t="s">
        <v>979</v>
      </c>
    </row>
    <row r="127" spans="1:36" s="52" customFormat="1" x14ac:dyDescent="0.3">
      <c r="A127" s="44" t="s">
        <v>1534</v>
      </c>
      <c r="B127" s="44" t="s">
        <v>1535</v>
      </c>
      <c r="C127" s="12" t="s">
        <v>993</v>
      </c>
      <c r="D127" s="44" t="s">
        <v>16</v>
      </c>
      <c r="E127" s="46" t="s">
        <v>1536</v>
      </c>
      <c r="F127" s="14">
        <v>1052</v>
      </c>
      <c r="G127" s="44" t="s">
        <v>378</v>
      </c>
      <c r="H127" s="44" t="s">
        <v>196</v>
      </c>
      <c r="I127" s="44" t="s">
        <v>1537</v>
      </c>
      <c r="J127" s="14">
        <v>5011</v>
      </c>
      <c r="K127" s="44" t="s">
        <v>1301</v>
      </c>
      <c r="L127" s="73" t="s">
        <v>1235</v>
      </c>
      <c r="M127" s="73" t="s">
        <v>22</v>
      </c>
      <c r="N127" s="14">
        <v>55155</v>
      </c>
      <c r="O127" s="15">
        <f t="shared" si="47"/>
        <v>43496</v>
      </c>
      <c r="P127" s="15">
        <v>43497</v>
      </c>
      <c r="Q127" s="15">
        <f t="shared" si="48"/>
        <v>43436</v>
      </c>
      <c r="R127" s="11" t="s">
        <v>1538</v>
      </c>
      <c r="S127" s="41"/>
      <c r="T127" s="41"/>
      <c r="U127" s="41"/>
      <c r="V127" s="41"/>
      <c r="W127" s="14"/>
      <c r="X127" s="14"/>
      <c r="Y127" s="14"/>
      <c r="Z127" s="14"/>
      <c r="AA127" s="14"/>
      <c r="AB127" s="41"/>
      <c r="AC127" s="14"/>
      <c r="AD127" s="14"/>
      <c r="AE127" s="14"/>
      <c r="AF127" s="19" t="s">
        <v>1232</v>
      </c>
      <c r="AG127" s="44" t="s">
        <v>1232</v>
      </c>
      <c r="AH127" s="26"/>
      <c r="AI127" s="26"/>
      <c r="AJ127" s="26"/>
    </row>
    <row r="128" spans="1:36" s="52" customFormat="1" x14ac:dyDescent="0.3">
      <c r="A128" s="44" t="s">
        <v>1539</v>
      </c>
      <c r="B128" s="44" t="s">
        <v>1540</v>
      </c>
      <c r="C128" s="45"/>
      <c r="D128" s="44" t="s">
        <v>16</v>
      </c>
      <c r="E128" s="46" t="s">
        <v>1541</v>
      </c>
      <c r="F128" s="47">
        <v>247</v>
      </c>
      <c r="G128" s="44" t="s">
        <v>1542</v>
      </c>
      <c r="H128" s="88" t="s">
        <v>1543</v>
      </c>
      <c r="I128" s="44"/>
      <c r="J128" s="47">
        <v>5111</v>
      </c>
      <c r="K128" s="69" t="s">
        <v>79</v>
      </c>
      <c r="L128" s="70" t="s">
        <v>86</v>
      </c>
      <c r="M128" s="44" t="s">
        <v>81</v>
      </c>
      <c r="N128" s="70">
        <v>57106</v>
      </c>
      <c r="O128" s="48">
        <f t="shared" si="47"/>
        <v>43616</v>
      </c>
      <c r="P128" s="48">
        <v>43617</v>
      </c>
      <c r="Q128" s="48">
        <f t="shared" si="48"/>
        <v>43556</v>
      </c>
      <c r="R128" s="44"/>
      <c r="S128" s="49">
        <v>43373</v>
      </c>
      <c r="T128" s="49" t="s">
        <v>974</v>
      </c>
      <c r="U128" s="49" t="s">
        <v>974</v>
      </c>
      <c r="V128" s="49" t="s">
        <v>974</v>
      </c>
      <c r="W128" s="47">
        <f t="shared" ref="W128:W135" si="55">IF(S128&lt;O128,1,0)</f>
        <v>1</v>
      </c>
      <c r="X128" s="47">
        <f t="shared" ref="X128:X135" si="56">IF(T128&lt;O128,1,0)</f>
        <v>0</v>
      </c>
      <c r="Y128" s="47">
        <f t="shared" ref="Y128:Y135" si="57">IF(U128&lt;O128,1,0)</f>
        <v>0</v>
      </c>
      <c r="Z128" s="47">
        <f t="shared" ref="Z128:Z135" si="58">IF(V128&lt;O128,1,0)</f>
        <v>0</v>
      </c>
      <c r="AA128" s="47">
        <f t="shared" ref="AA128:AA135" si="59">SUM(W128:Z128)</f>
        <v>1</v>
      </c>
      <c r="AB128" s="50">
        <f t="shared" ref="AB128:AB135" si="60">IF( S128&lt;&gt;"--", S128, IF( T128&lt;&gt;"--", T128, IF( U128&lt;&gt;"--", U128, IF( V128&lt;&gt;"--", V128, "--" ))))</f>
        <v>43373</v>
      </c>
      <c r="AC128" s="47"/>
      <c r="AD128" s="47"/>
      <c r="AE128" s="47"/>
      <c r="AF128" s="51" t="s">
        <v>979</v>
      </c>
      <c r="AG128" s="44" t="s">
        <v>979</v>
      </c>
    </row>
    <row r="129" spans="1:36" s="26" customFormat="1" x14ac:dyDescent="0.3">
      <c r="A129" s="44" t="s">
        <v>1544</v>
      </c>
      <c r="B129" s="44" t="s">
        <v>499</v>
      </c>
      <c r="C129" s="45"/>
      <c r="D129" s="44" t="s">
        <v>16</v>
      </c>
      <c r="E129" s="46" t="s">
        <v>1545</v>
      </c>
      <c r="F129" s="47">
        <v>833</v>
      </c>
      <c r="G129" s="44" t="s">
        <v>1546</v>
      </c>
      <c r="H129" s="44" t="s">
        <v>42</v>
      </c>
      <c r="I129" s="44"/>
      <c r="J129" s="47">
        <v>5118</v>
      </c>
      <c r="K129" s="44" t="s">
        <v>1158</v>
      </c>
      <c r="L129" s="44" t="s">
        <v>425</v>
      </c>
      <c r="M129" s="44" t="s">
        <v>22</v>
      </c>
      <c r="N129" s="47">
        <v>55426</v>
      </c>
      <c r="O129" s="48">
        <f t="shared" si="47"/>
        <v>43373</v>
      </c>
      <c r="P129" s="48">
        <v>43374</v>
      </c>
      <c r="Q129" s="48">
        <f t="shared" si="48"/>
        <v>43313</v>
      </c>
      <c r="R129" s="44"/>
      <c r="S129" s="49" t="s">
        <v>974</v>
      </c>
      <c r="T129" s="49">
        <v>43100</v>
      </c>
      <c r="U129" s="49" t="s">
        <v>974</v>
      </c>
      <c r="V129" s="49" t="s">
        <v>974</v>
      </c>
      <c r="W129" s="47">
        <f t="shared" si="55"/>
        <v>0</v>
      </c>
      <c r="X129" s="47">
        <f t="shared" si="56"/>
        <v>1</v>
      </c>
      <c r="Y129" s="47">
        <f t="shared" si="57"/>
        <v>0</v>
      </c>
      <c r="Z129" s="47">
        <f t="shared" si="58"/>
        <v>0</v>
      </c>
      <c r="AA129" s="47">
        <f t="shared" si="59"/>
        <v>1</v>
      </c>
      <c r="AB129" s="50">
        <f t="shared" si="60"/>
        <v>43100</v>
      </c>
      <c r="AC129" s="47"/>
      <c r="AD129" s="47"/>
      <c r="AE129" s="47"/>
      <c r="AF129" s="51" t="s">
        <v>979</v>
      </c>
      <c r="AG129" s="44" t="s">
        <v>979</v>
      </c>
      <c r="AH129" s="52"/>
      <c r="AI129" s="52"/>
      <c r="AJ129" s="52" t="s">
        <v>979</v>
      </c>
    </row>
    <row r="130" spans="1:36" s="52" customFormat="1" x14ac:dyDescent="0.3">
      <c r="A130" s="44" t="s">
        <v>1547</v>
      </c>
      <c r="B130" s="44" t="s">
        <v>672</v>
      </c>
      <c r="C130" s="45"/>
      <c r="D130" s="44" t="s">
        <v>25</v>
      </c>
      <c r="E130" s="46" t="s">
        <v>1548</v>
      </c>
      <c r="F130" s="47">
        <v>557</v>
      </c>
      <c r="G130" s="44" t="s">
        <v>1549</v>
      </c>
      <c r="H130" s="44" t="s">
        <v>196</v>
      </c>
      <c r="I130" s="44"/>
      <c r="J130" s="47">
        <v>5011</v>
      </c>
      <c r="K130" s="44" t="s">
        <v>512</v>
      </c>
      <c r="L130" s="44" t="s">
        <v>369</v>
      </c>
      <c r="M130" s="44" t="s">
        <v>22</v>
      </c>
      <c r="N130" s="47">
        <v>56303</v>
      </c>
      <c r="O130" s="48">
        <f t="shared" si="47"/>
        <v>43404</v>
      </c>
      <c r="P130" s="48">
        <v>43405</v>
      </c>
      <c r="Q130" s="48">
        <f t="shared" si="48"/>
        <v>43344</v>
      </c>
      <c r="R130" s="44"/>
      <c r="S130" s="49">
        <v>43008</v>
      </c>
      <c r="T130" s="49" t="s">
        <v>974</v>
      </c>
      <c r="U130" s="49" t="s">
        <v>974</v>
      </c>
      <c r="V130" s="49" t="s">
        <v>974</v>
      </c>
      <c r="W130" s="47">
        <f t="shared" si="55"/>
        <v>1</v>
      </c>
      <c r="X130" s="47">
        <f t="shared" si="56"/>
        <v>0</v>
      </c>
      <c r="Y130" s="47">
        <f t="shared" si="57"/>
        <v>0</v>
      </c>
      <c r="Z130" s="47">
        <f t="shared" si="58"/>
        <v>0</v>
      </c>
      <c r="AA130" s="47">
        <f t="shared" si="59"/>
        <v>1</v>
      </c>
      <c r="AB130" s="50">
        <f t="shared" si="60"/>
        <v>43008</v>
      </c>
      <c r="AC130" s="47"/>
      <c r="AD130" s="47"/>
      <c r="AE130" s="47"/>
      <c r="AF130" s="51" t="s">
        <v>979</v>
      </c>
      <c r="AG130" s="44" t="s">
        <v>979</v>
      </c>
      <c r="AJ130" s="52" t="s">
        <v>979</v>
      </c>
    </row>
    <row r="131" spans="1:36" s="52" customFormat="1" x14ac:dyDescent="0.3">
      <c r="A131" s="44" t="s">
        <v>1550</v>
      </c>
      <c r="B131" s="44" t="s">
        <v>129</v>
      </c>
      <c r="C131" s="45"/>
      <c r="D131" s="44" t="s">
        <v>16</v>
      </c>
      <c r="E131" s="46" t="s">
        <v>1551</v>
      </c>
      <c r="F131" s="47">
        <v>762</v>
      </c>
      <c r="G131" s="44" t="s">
        <v>27</v>
      </c>
      <c r="H131" s="44" t="s">
        <v>28</v>
      </c>
      <c r="I131" s="44"/>
      <c r="J131" s="47">
        <v>5076</v>
      </c>
      <c r="K131" s="44" t="s">
        <v>29</v>
      </c>
      <c r="L131" s="44" t="s">
        <v>30</v>
      </c>
      <c r="M131" s="44" t="s">
        <v>22</v>
      </c>
      <c r="N131" s="47">
        <v>56003</v>
      </c>
      <c r="O131" s="48">
        <f t="shared" si="47"/>
        <v>43312</v>
      </c>
      <c r="P131" s="48">
        <v>43313</v>
      </c>
      <c r="Q131" s="48">
        <f t="shared" si="48"/>
        <v>43252</v>
      </c>
      <c r="R131" s="44"/>
      <c r="S131" s="49" t="s">
        <v>974</v>
      </c>
      <c r="T131" s="49">
        <v>43100</v>
      </c>
      <c r="U131" s="49" t="s">
        <v>974</v>
      </c>
      <c r="V131" s="49" t="s">
        <v>974</v>
      </c>
      <c r="W131" s="47">
        <f t="shared" si="55"/>
        <v>0</v>
      </c>
      <c r="X131" s="47">
        <f t="shared" si="56"/>
        <v>1</v>
      </c>
      <c r="Y131" s="47">
        <f t="shared" si="57"/>
        <v>0</v>
      </c>
      <c r="Z131" s="47">
        <f t="shared" si="58"/>
        <v>0</v>
      </c>
      <c r="AA131" s="47">
        <f t="shared" si="59"/>
        <v>1</v>
      </c>
      <c r="AB131" s="50">
        <f t="shared" si="60"/>
        <v>43100</v>
      </c>
      <c r="AC131" s="47"/>
      <c r="AD131" s="47"/>
      <c r="AE131" s="47"/>
      <c r="AF131" s="51" t="s">
        <v>979</v>
      </c>
      <c r="AG131" s="44" t="s">
        <v>979</v>
      </c>
    </row>
    <row r="132" spans="1:36" s="52" customFormat="1" x14ac:dyDescent="0.3">
      <c r="A132" s="11" t="s">
        <v>1552</v>
      </c>
      <c r="B132" s="11" t="s">
        <v>533</v>
      </c>
      <c r="C132" s="12"/>
      <c r="D132" s="11" t="s">
        <v>16</v>
      </c>
      <c r="E132" s="13" t="s">
        <v>1553</v>
      </c>
      <c r="F132" s="14">
        <v>800</v>
      </c>
      <c r="G132" s="11" t="s">
        <v>171</v>
      </c>
      <c r="H132" s="11" t="s">
        <v>172</v>
      </c>
      <c r="I132" s="11"/>
      <c r="J132" s="14">
        <v>5002</v>
      </c>
      <c r="K132" s="11" t="s">
        <v>173</v>
      </c>
      <c r="L132" s="11" t="s">
        <v>100</v>
      </c>
      <c r="M132" s="11" t="s">
        <v>22</v>
      </c>
      <c r="N132" s="14">
        <v>55413</v>
      </c>
      <c r="O132" s="15">
        <f t="shared" si="47"/>
        <v>43465</v>
      </c>
      <c r="P132" s="15">
        <v>43466</v>
      </c>
      <c r="Q132" s="15">
        <f t="shared" si="48"/>
        <v>43405</v>
      </c>
      <c r="R132" s="11"/>
      <c r="S132" s="40" t="s">
        <v>974</v>
      </c>
      <c r="T132" s="40" t="s">
        <v>974</v>
      </c>
      <c r="U132" s="40">
        <v>43830</v>
      </c>
      <c r="V132" s="40" t="s">
        <v>974</v>
      </c>
      <c r="W132" s="14">
        <f t="shared" si="55"/>
        <v>0</v>
      </c>
      <c r="X132" s="14">
        <f t="shared" si="56"/>
        <v>0</v>
      </c>
      <c r="Y132" s="14">
        <f t="shared" si="57"/>
        <v>0</v>
      </c>
      <c r="Z132" s="14">
        <f t="shared" si="58"/>
        <v>0</v>
      </c>
      <c r="AA132" s="14">
        <f t="shared" si="59"/>
        <v>0</v>
      </c>
      <c r="AB132" s="41">
        <f t="shared" si="60"/>
        <v>43830</v>
      </c>
      <c r="AC132" s="14"/>
      <c r="AD132" s="14"/>
      <c r="AE132" s="14"/>
      <c r="AF132" s="19" t="s">
        <v>979</v>
      </c>
      <c r="AG132" s="11" t="s">
        <v>979</v>
      </c>
      <c r="AH132" s="26"/>
      <c r="AI132" s="26"/>
      <c r="AJ132" s="26" t="s">
        <v>979</v>
      </c>
    </row>
    <row r="133" spans="1:36" s="52" customFormat="1" x14ac:dyDescent="0.3">
      <c r="A133" s="44" t="s">
        <v>1554</v>
      </c>
      <c r="B133" s="44" t="s">
        <v>1555</v>
      </c>
      <c r="C133" s="45"/>
      <c r="D133" s="44" t="s">
        <v>16</v>
      </c>
      <c r="E133" s="46" t="s">
        <v>1556</v>
      </c>
      <c r="F133" s="47">
        <v>1017</v>
      </c>
      <c r="G133" s="44" t="s">
        <v>408</v>
      </c>
      <c r="H133" s="88" t="s">
        <v>1543</v>
      </c>
      <c r="I133" s="44"/>
      <c r="J133" s="47">
        <v>5111</v>
      </c>
      <c r="K133" s="69" t="s">
        <v>79</v>
      </c>
      <c r="L133" s="70" t="s">
        <v>86</v>
      </c>
      <c r="M133" s="44" t="s">
        <v>81</v>
      </c>
      <c r="N133" s="70">
        <v>57106</v>
      </c>
      <c r="O133" s="48">
        <f t="shared" si="47"/>
        <v>43677</v>
      </c>
      <c r="P133" s="48">
        <v>43678</v>
      </c>
      <c r="Q133" s="48">
        <f t="shared" si="48"/>
        <v>43617</v>
      </c>
      <c r="R133" s="44"/>
      <c r="S133" s="49" t="s">
        <v>974</v>
      </c>
      <c r="T133" s="49">
        <v>44469</v>
      </c>
      <c r="U133" s="49" t="s">
        <v>974</v>
      </c>
      <c r="V133" s="49" t="s">
        <v>974</v>
      </c>
      <c r="W133" s="47">
        <f t="shared" si="55"/>
        <v>0</v>
      </c>
      <c r="X133" s="47">
        <f t="shared" si="56"/>
        <v>0</v>
      </c>
      <c r="Y133" s="47">
        <f t="shared" si="57"/>
        <v>0</v>
      </c>
      <c r="Z133" s="47">
        <f t="shared" si="58"/>
        <v>0</v>
      </c>
      <c r="AA133" s="47">
        <f t="shared" si="59"/>
        <v>0</v>
      </c>
      <c r="AB133" s="50">
        <f t="shared" si="60"/>
        <v>44469</v>
      </c>
      <c r="AC133" s="47"/>
      <c r="AD133" s="47"/>
      <c r="AE133" s="47"/>
      <c r="AF133" s="51" t="s">
        <v>979</v>
      </c>
      <c r="AG133" s="44" t="s">
        <v>979</v>
      </c>
      <c r="AI133" s="52" t="s">
        <v>1267</v>
      </c>
    </row>
    <row r="134" spans="1:36" s="52" customFormat="1" x14ac:dyDescent="0.3">
      <c r="A134" s="44" t="s">
        <v>1144</v>
      </c>
      <c r="B134" s="44" t="s">
        <v>129</v>
      </c>
      <c r="C134" s="45"/>
      <c r="D134" s="44" t="s">
        <v>16</v>
      </c>
      <c r="E134" s="46" t="s">
        <v>1557</v>
      </c>
      <c r="F134" s="47">
        <v>993</v>
      </c>
      <c r="G134" s="44" t="s">
        <v>408</v>
      </c>
      <c r="H134" s="88" t="s">
        <v>1543</v>
      </c>
      <c r="I134" s="44"/>
      <c r="J134" s="47">
        <v>5111</v>
      </c>
      <c r="K134" s="69" t="s">
        <v>79</v>
      </c>
      <c r="L134" s="70" t="s">
        <v>86</v>
      </c>
      <c r="M134" s="44" t="s">
        <v>81</v>
      </c>
      <c r="N134" s="70">
        <v>57106</v>
      </c>
      <c r="O134" s="48">
        <f t="shared" si="47"/>
        <v>43555</v>
      </c>
      <c r="P134" s="48">
        <v>43556</v>
      </c>
      <c r="Q134" s="48">
        <f t="shared" si="48"/>
        <v>43495</v>
      </c>
      <c r="R134" s="44"/>
      <c r="S134" s="49" t="s">
        <v>974</v>
      </c>
      <c r="T134" s="49" t="s">
        <v>974</v>
      </c>
      <c r="U134" s="49">
        <v>44561</v>
      </c>
      <c r="V134" s="49" t="s">
        <v>974</v>
      </c>
      <c r="W134" s="47">
        <f t="shared" si="55"/>
        <v>0</v>
      </c>
      <c r="X134" s="47">
        <f t="shared" si="56"/>
        <v>0</v>
      </c>
      <c r="Y134" s="47">
        <f t="shared" si="57"/>
        <v>0</v>
      </c>
      <c r="Z134" s="47">
        <f t="shared" si="58"/>
        <v>0</v>
      </c>
      <c r="AA134" s="47">
        <f t="shared" si="59"/>
        <v>0</v>
      </c>
      <c r="AB134" s="50">
        <f t="shared" si="60"/>
        <v>44561</v>
      </c>
      <c r="AC134" s="88"/>
      <c r="AD134" s="88"/>
      <c r="AE134" s="88"/>
      <c r="AF134" s="85" t="s">
        <v>979</v>
      </c>
      <c r="AG134" s="44" t="s">
        <v>979</v>
      </c>
      <c r="AH134" s="88"/>
      <c r="AI134" s="88"/>
      <c r="AJ134" s="88"/>
    </row>
    <row r="135" spans="1:36" s="52" customFormat="1" x14ac:dyDescent="0.3">
      <c r="A135" s="44" t="s">
        <v>38</v>
      </c>
      <c r="B135" s="44" t="s">
        <v>161</v>
      </c>
      <c r="C135" s="45"/>
      <c r="D135" s="44" t="s">
        <v>16</v>
      </c>
      <c r="E135" s="46" t="s">
        <v>1558</v>
      </c>
      <c r="F135" s="47">
        <v>990</v>
      </c>
      <c r="G135" s="44" t="s">
        <v>1559</v>
      </c>
      <c r="H135" s="44" t="s">
        <v>71</v>
      </c>
      <c r="I135" s="44"/>
      <c r="J135" s="47">
        <v>5082</v>
      </c>
      <c r="K135" s="44" t="s">
        <v>1495</v>
      </c>
      <c r="L135" s="44" t="s">
        <v>73</v>
      </c>
      <c r="M135" s="44" t="s">
        <v>22</v>
      </c>
      <c r="N135" s="47">
        <v>55345</v>
      </c>
      <c r="O135" s="48">
        <f t="shared" si="47"/>
        <v>43738</v>
      </c>
      <c r="P135" s="48">
        <v>43739</v>
      </c>
      <c r="Q135" s="48">
        <f t="shared" si="48"/>
        <v>43678</v>
      </c>
      <c r="R135" s="44"/>
      <c r="S135" s="49">
        <v>45199</v>
      </c>
      <c r="T135" s="49" t="s">
        <v>974</v>
      </c>
      <c r="U135" s="49" t="s">
        <v>974</v>
      </c>
      <c r="V135" s="49" t="s">
        <v>974</v>
      </c>
      <c r="W135" s="47">
        <f t="shared" si="55"/>
        <v>0</v>
      </c>
      <c r="X135" s="47">
        <f t="shared" si="56"/>
        <v>0</v>
      </c>
      <c r="Y135" s="47">
        <f t="shared" si="57"/>
        <v>0</v>
      </c>
      <c r="Z135" s="47">
        <f t="shared" si="58"/>
        <v>0</v>
      </c>
      <c r="AA135" s="47">
        <f t="shared" si="59"/>
        <v>0</v>
      </c>
      <c r="AB135" s="50">
        <f t="shared" si="60"/>
        <v>45199</v>
      </c>
      <c r="AC135" s="47"/>
      <c r="AD135" s="47"/>
      <c r="AE135" s="47"/>
      <c r="AF135" s="85" t="s">
        <v>979</v>
      </c>
      <c r="AG135" s="44" t="s">
        <v>979</v>
      </c>
      <c r="AJ135" s="52" t="s">
        <v>979</v>
      </c>
    </row>
    <row r="136" spans="1:36" s="52" customFormat="1" x14ac:dyDescent="0.3">
      <c r="A136" s="44" t="s">
        <v>1560</v>
      </c>
      <c r="B136" s="44" t="s">
        <v>1561</v>
      </c>
      <c r="C136" s="12" t="s">
        <v>32</v>
      </c>
      <c r="D136" s="44" t="s">
        <v>16</v>
      </c>
      <c r="E136" s="46" t="s">
        <v>1562</v>
      </c>
      <c r="F136" s="14">
        <v>1053</v>
      </c>
      <c r="G136" s="44" t="s">
        <v>1563</v>
      </c>
      <c r="H136" s="44" t="s">
        <v>1564</v>
      </c>
      <c r="I136" s="44" t="s">
        <v>1427</v>
      </c>
      <c r="J136" s="14">
        <v>5220</v>
      </c>
      <c r="K136" s="44" t="s">
        <v>1565</v>
      </c>
      <c r="L136" s="73" t="s">
        <v>136</v>
      </c>
      <c r="M136" s="73" t="s">
        <v>22</v>
      </c>
      <c r="N136" s="14">
        <v>55438</v>
      </c>
      <c r="O136" s="15">
        <v>43524</v>
      </c>
      <c r="P136" s="15">
        <v>43525</v>
      </c>
      <c r="Q136" s="15"/>
      <c r="R136" s="11"/>
      <c r="S136" s="41"/>
      <c r="T136" s="41"/>
      <c r="U136" s="41"/>
      <c r="V136" s="41"/>
      <c r="W136" s="14"/>
      <c r="X136" s="14"/>
      <c r="Y136" s="14"/>
      <c r="Z136" s="14"/>
      <c r="AA136" s="14"/>
      <c r="AB136" s="41"/>
      <c r="AC136" s="14"/>
      <c r="AD136" s="14"/>
      <c r="AE136" s="14"/>
      <c r="AF136" s="86" t="s">
        <v>979</v>
      </c>
      <c r="AG136" s="44" t="s">
        <v>979</v>
      </c>
      <c r="AH136" s="26"/>
      <c r="AI136" s="26"/>
      <c r="AJ136" s="26"/>
    </row>
    <row r="137" spans="1:36" s="52" customFormat="1" x14ac:dyDescent="0.3">
      <c r="A137" s="44" t="s">
        <v>452</v>
      </c>
      <c r="B137" s="44" t="s">
        <v>1261</v>
      </c>
      <c r="C137" s="12"/>
      <c r="D137" s="44" t="s">
        <v>25</v>
      </c>
      <c r="E137" s="46" t="s">
        <v>1566</v>
      </c>
      <c r="F137" s="14">
        <v>1031</v>
      </c>
      <c r="G137" s="44" t="s">
        <v>171</v>
      </c>
      <c r="H137" s="44" t="s">
        <v>172</v>
      </c>
      <c r="I137" s="44"/>
      <c r="J137" s="14">
        <v>5002</v>
      </c>
      <c r="K137" s="44" t="s">
        <v>173</v>
      </c>
      <c r="L137" s="44" t="s">
        <v>100</v>
      </c>
      <c r="M137" s="44" t="s">
        <v>22</v>
      </c>
      <c r="N137" s="14">
        <v>55413</v>
      </c>
      <c r="O137" s="15">
        <f t="shared" ref="O137:O143" si="61">P137-1</f>
        <v>43646</v>
      </c>
      <c r="P137" s="15">
        <v>43647</v>
      </c>
      <c r="Q137" s="15">
        <f t="shared" ref="Q137:Q142" si="62">O137-60</f>
        <v>43586</v>
      </c>
      <c r="R137" s="11"/>
      <c r="S137" s="49" t="s">
        <v>974</v>
      </c>
      <c r="T137" s="49"/>
      <c r="U137" s="49" t="s">
        <v>974</v>
      </c>
      <c r="V137" s="49" t="s">
        <v>974</v>
      </c>
      <c r="W137" s="14"/>
      <c r="X137" s="14"/>
      <c r="Y137" s="14"/>
      <c r="Z137" s="14"/>
      <c r="AA137" s="14"/>
      <c r="AB137" s="41"/>
      <c r="AC137" s="14"/>
      <c r="AD137" s="14"/>
      <c r="AE137" s="14"/>
      <c r="AF137" s="86" t="s">
        <v>979</v>
      </c>
      <c r="AG137" s="44" t="s">
        <v>1567</v>
      </c>
      <c r="AH137" s="26"/>
      <c r="AI137" s="26"/>
      <c r="AJ137" s="26"/>
    </row>
    <row r="138" spans="1:36" s="52" customFormat="1" x14ac:dyDescent="0.3">
      <c r="A138" s="11" t="s">
        <v>1568</v>
      </c>
      <c r="B138" s="11" t="s">
        <v>895</v>
      </c>
      <c r="C138" s="12"/>
      <c r="D138" s="11" t="s">
        <v>16</v>
      </c>
      <c r="E138" s="13" t="s">
        <v>1569</v>
      </c>
      <c r="F138" s="14">
        <v>717</v>
      </c>
      <c r="G138" s="11" t="s">
        <v>171</v>
      </c>
      <c r="H138" s="11" t="s">
        <v>172</v>
      </c>
      <c r="I138" s="11"/>
      <c r="J138" s="14">
        <v>5002</v>
      </c>
      <c r="K138" s="11" t="s">
        <v>173</v>
      </c>
      <c r="L138" s="11" t="s">
        <v>100</v>
      </c>
      <c r="M138" s="11" t="s">
        <v>22</v>
      </c>
      <c r="N138" s="14">
        <v>55413</v>
      </c>
      <c r="O138" s="15">
        <f t="shared" si="61"/>
        <v>43524</v>
      </c>
      <c r="P138" s="15">
        <v>43525</v>
      </c>
      <c r="Q138" s="15">
        <f t="shared" si="62"/>
        <v>43464</v>
      </c>
      <c r="R138" s="11"/>
      <c r="S138" s="40" t="s">
        <v>974</v>
      </c>
      <c r="T138" s="40">
        <v>43830</v>
      </c>
      <c r="U138" s="40" t="s">
        <v>974</v>
      </c>
      <c r="V138" s="40" t="s">
        <v>974</v>
      </c>
      <c r="W138" s="14">
        <f t="shared" ref="W138:W144" si="63">IF(S138&lt;O138,1,0)</f>
        <v>0</v>
      </c>
      <c r="X138" s="14">
        <f t="shared" ref="X138:X144" si="64">IF(T138&lt;O138,1,0)</f>
        <v>0</v>
      </c>
      <c r="Y138" s="14">
        <f t="shared" ref="Y138:Y144" si="65">IF(U138&lt;O138,1,0)</f>
        <v>0</v>
      </c>
      <c r="Z138" s="14">
        <f t="shared" ref="Z138:Z144" si="66">IF(V138&lt;O138,1,0)</f>
        <v>0</v>
      </c>
      <c r="AA138" s="14">
        <f t="shared" ref="AA138:AA144" si="67">SUM(W138:Z138)</f>
        <v>0</v>
      </c>
      <c r="AB138" s="41">
        <f t="shared" ref="AB138:AB143" si="68">IF( S138&lt;&gt;"--", S138, IF( T138&lt;&gt;"--", T138, IF( U138&lt;&gt;"--", U138, IF( V138&lt;&gt;"--", V138, "--" ))))</f>
        <v>43830</v>
      </c>
      <c r="AC138" s="14"/>
      <c r="AD138" s="14"/>
      <c r="AE138" s="14"/>
      <c r="AF138" s="86" t="s">
        <v>979</v>
      </c>
      <c r="AG138" s="11" t="s">
        <v>979</v>
      </c>
      <c r="AH138" s="26"/>
      <c r="AI138" s="26"/>
      <c r="AJ138" s="52" t="s">
        <v>979</v>
      </c>
    </row>
    <row r="139" spans="1:36" s="52" customFormat="1" x14ac:dyDescent="0.3">
      <c r="A139" s="44" t="s">
        <v>1570</v>
      </c>
      <c r="B139" s="44" t="s">
        <v>1571</v>
      </c>
      <c r="C139" s="45"/>
      <c r="D139" s="44" t="s">
        <v>25</v>
      </c>
      <c r="E139" s="46" t="s">
        <v>1572</v>
      </c>
      <c r="F139" s="47">
        <v>284</v>
      </c>
      <c r="G139" s="44" t="s">
        <v>1573</v>
      </c>
      <c r="H139" s="44" t="s">
        <v>42</v>
      </c>
      <c r="I139" s="44"/>
      <c r="J139" s="47">
        <v>5118</v>
      </c>
      <c r="K139" s="44" t="s">
        <v>1158</v>
      </c>
      <c r="L139" s="44" t="s">
        <v>425</v>
      </c>
      <c r="M139" s="44" t="s">
        <v>22</v>
      </c>
      <c r="N139" s="47">
        <v>55426</v>
      </c>
      <c r="O139" s="48">
        <f t="shared" si="61"/>
        <v>43738</v>
      </c>
      <c r="P139" s="48">
        <v>43739</v>
      </c>
      <c r="Q139" s="48">
        <f t="shared" si="62"/>
        <v>43678</v>
      </c>
      <c r="R139" s="44"/>
      <c r="S139" s="49">
        <v>44469</v>
      </c>
      <c r="T139" s="49" t="s">
        <v>974</v>
      </c>
      <c r="U139" s="49" t="s">
        <v>974</v>
      </c>
      <c r="V139" s="49" t="s">
        <v>974</v>
      </c>
      <c r="W139" s="47">
        <f t="shared" si="63"/>
        <v>0</v>
      </c>
      <c r="X139" s="47">
        <f t="shared" si="64"/>
        <v>0</v>
      </c>
      <c r="Y139" s="47">
        <f t="shared" si="65"/>
        <v>0</v>
      </c>
      <c r="Z139" s="47">
        <f t="shared" si="66"/>
        <v>0</v>
      </c>
      <c r="AA139" s="47">
        <f t="shared" si="67"/>
        <v>0</v>
      </c>
      <c r="AB139" s="50">
        <f t="shared" si="68"/>
        <v>44469</v>
      </c>
      <c r="AC139" s="47"/>
      <c r="AD139" s="47"/>
      <c r="AE139" s="47"/>
      <c r="AF139" s="85" t="s">
        <v>979</v>
      </c>
      <c r="AG139" s="44" t="s">
        <v>979</v>
      </c>
    </row>
    <row r="140" spans="1:36" s="52" customFormat="1" x14ac:dyDescent="0.3">
      <c r="A140" s="44" t="s">
        <v>1574</v>
      </c>
      <c r="B140" s="44" t="s">
        <v>1575</v>
      </c>
      <c r="C140" s="45"/>
      <c r="D140" s="44" t="s">
        <v>16</v>
      </c>
      <c r="E140" s="46" t="s">
        <v>1576</v>
      </c>
      <c r="F140" s="47">
        <v>291</v>
      </c>
      <c r="G140" s="44" t="s">
        <v>1577</v>
      </c>
      <c r="H140" s="44" t="s">
        <v>1578</v>
      </c>
      <c r="I140" s="44"/>
      <c r="J140" s="47">
        <v>5056</v>
      </c>
      <c r="K140" s="44" t="s">
        <v>1579</v>
      </c>
      <c r="L140" s="44" t="s">
        <v>136</v>
      </c>
      <c r="M140" s="44" t="s">
        <v>22</v>
      </c>
      <c r="N140" s="47">
        <v>55431</v>
      </c>
      <c r="O140" s="48">
        <f t="shared" si="61"/>
        <v>43646</v>
      </c>
      <c r="P140" s="48">
        <v>43647</v>
      </c>
      <c r="Q140" s="48">
        <f t="shared" si="62"/>
        <v>43586</v>
      </c>
      <c r="R140" s="44"/>
      <c r="S140" s="50">
        <v>43555</v>
      </c>
      <c r="T140" s="49" t="s">
        <v>974</v>
      </c>
      <c r="U140" s="49" t="s">
        <v>974</v>
      </c>
      <c r="V140" s="49" t="s">
        <v>974</v>
      </c>
      <c r="W140" s="47">
        <f t="shared" si="63"/>
        <v>1</v>
      </c>
      <c r="X140" s="47">
        <f t="shared" si="64"/>
        <v>0</v>
      </c>
      <c r="Y140" s="47">
        <f t="shared" si="65"/>
        <v>0</v>
      </c>
      <c r="Z140" s="47">
        <f t="shared" si="66"/>
        <v>0</v>
      </c>
      <c r="AA140" s="47">
        <f t="shared" si="67"/>
        <v>1</v>
      </c>
      <c r="AB140" s="50">
        <f t="shared" si="68"/>
        <v>43555</v>
      </c>
      <c r="AC140" s="47"/>
      <c r="AD140" s="47"/>
      <c r="AE140" s="47"/>
      <c r="AF140" s="51" t="s">
        <v>979</v>
      </c>
      <c r="AG140" s="44" t="s">
        <v>979</v>
      </c>
    </row>
    <row r="141" spans="1:36" s="52" customFormat="1" x14ac:dyDescent="0.3">
      <c r="A141" s="44" t="s">
        <v>1580</v>
      </c>
      <c r="B141" s="44" t="s">
        <v>728</v>
      </c>
      <c r="C141" s="45"/>
      <c r="D141" s="44" t="s">
        <v>16</v>
      </c>
      <c r="E141" s="46" t="s">
        <v>1581</v>
      </c>
      <c r="F141" s="47">
        <v>238</v>
      </c>
      <c r="G141" s="44" t="s">
        <v>1582</v>
      </c>
      <c r="H141" s="44" t="s">
        <v>1583</v>
      </c>
      <c r="I141" s="44"/>
      <c r="J141" s="47">
        <v>5208</v>
      </c>
      <c r="K141" s="44" t="s">
        <v>1584</v>
      </c>
      <c r="L141" s="44" t="s">
        <v>1585</v>
      </c>
      <c r="M141" s="44" t="s">
        <v>22</v>
      </c>
      <c r="N141" s="47">
        <v>55372</v>
      </c>
      <c r="O141" s="48">
        <f t="shared" si="61"/>
        <v>43555</v>
      </c>
      <c r="P141" s="48">
        <v>43556</v>
      </c>
      <c r="Q141" s="48">
        <f t="shared" si="62"/>
        <v>43495</v>
      </c>
      <c r="R141" s="44"/>
      <c r="S141" s="49" t="s">
        <v>974</v>
      </c>
      <c r="T141" s="49" t="s">
        <v>974</v>
      </c>
      <c r="U141" s="49">
        <v>43646</v>
      </c>
      <c r="V141" s="49" t="s">
        <v>974</v>
      </c>
      <c r="W141" s="47">
        <f t="shared" si="63"/>
        <v>0</v>
      </c>
      <c r="X141" s="47">
        <f t="shared" si="64"/>
        <v>0</v>
      </c>
      <c r="Y141" s="47">
        <f t="shared" si="65"/>
        <v>0</v>
      </c>
      <c r="Z141" s="47">
        <f t="shared" si="66"/>
        <v>0</v>
      </c>
      <c r="AA141" s="47">
        <f t="shared" si="67"/>
        <v>0</v>
      </c>
      <c r="AB141" s="50">
        <f t="shared" si="68"/>
        <v>43646</v>
      </c>
      <c r="AC141" s="47"/>
      <c r="AD141" s="47"/>
      <c r="AE141" s="47"/>
      <c r="AF141" s="85" t="s">
        <v>979</v>
      </c>
      <c r="AG141" s="44" t="s">
        <v>979</v>
      </c>
    </row>
    <row r="142" spans="1:36" s="26" customFormat="1" x14ac:dyDescent="0.3">
      <c r="A142" s="44" t="s">
        <v>221</v>
      </c>
      <c r="B142" s="44" t="s">
        <v>1586</v>
      </c>
      <c r="C142" s="45"/>
      <c r="D142" s="44" t="s">
        <v>25</v>
      </c>
      <c r="E142" s="46" t="s">
        <v>1587</v>
      </c>
      <c r="F142" s="47">
        <v>675</v>
      </c>
      <c r="G142" s="44" t="s">
        <v>865</v>
      </c>
      <c r="H142" s="44" t="s">
        <v>134</v>
      </c>
      <c r="I142" s="44"/>
      <c r="J142" s="47">
        <v>5159</v>
      </c>
      <c r="K142" s="44" t="s">
        <v>135</v>
      </c>
      <c r="L142" s="44" t="s">
        <v>136</v>
      </c>
      <c r="M142" s="44" t="s">
        <v>22</v>
      </c>
      <c r="N142" s="47">
        <v>55431</v>
      </c>
      <c r="O142" s="48">
        <f t="shared" si="61"/>
        <v>43677</v>
      </c>
      <c r="P142" s="48">
        <v>43678</v>
      </c>
      <c r="Q142" s="48">
        <f t="shared" si="62"/>
        <v>43617</v>
      </c>
      <c r="R142" s="44"/>
      <c r="S142" s="50">
        <v>45016</v>
      </c>
      <c r="T142" s="49" t="s">
        <v>974</v>
      </c>
      <c r="U142" s="49" t="s">
        <v>974</v>
      </c>
      <c r="V142" s="49" t="s">
        <v>974</v>
      </c>
      <c r="W142" s="47">
        <f t="shared" si="63"/>
        <v>0</v>
      </c>
      <c r="X142" s="47">
        <f t="shared" si="64"/>
        <v>0</v>
      </c>
      <c r="Y142" s="47">
        <f t="shared" si="65"/>
        <v>0</v>
      </c>
      <c r="Z142" s="47">
        <f t="shared" si="66"/>
        <v>0</v>
      </c>
      <c r="AA142" s="47">
        <f t="shared" si="67"/>
        <v>0</v>
      </c>
      <c r="AB142" s="50">
        <f t="shared" si="68"/>
        <v>45016</v>
      </c>
      <c r="AC142" s="47"/>
      <c r="AD142" s="47"/>
      <c r="AE142" s="47"/>
      <c r="AF142" s="85" t="s">
        <v>979</v>
      </c>
      <c r="AG142" s="44" t="s">
        <v>979</v>
      </c>
      <c r="AH142" s="52"/>
      <c r="AI142" s="52"/>
      <c r="AJ142" s="52"/>
    </row>
    <row r="143" spans="1:36" s="52" customFormat="1" x14ac:dyDescent="0.3">
      <c r="A143" s="11" t="s">
        <v>691</v>
      </c>
      <c r="B143" s="11" t="s">
        <v>1588</v>
      </c>
      <c r="C143" s="12"/>
      <c r="D143" s="11" t="s">
        <v>25</v>
      </c>
      <c r="E143" s="13" t="s">
        <v>1589</v>
      </c>
      <c r="F143" s="14">
        <v>347</v>
      </c>
      <c r="G143" s="11" t="s">
        <v>1590</v>
      </c>
      <c r="H143" s="11" t="s">
        <v>1591</v>
      </c>
      <c r="I143" s="11"/>
      <c r="J143" s="14">
        <v>423</v>
      </c>
      <c r="K143" s="11" t="s">
        <v>1592</v>
      </c>
      <c r="L143" s="11" t="s">
        <v>1593</v>
      </c>
      <c r="M143" s="11" t="s">
        <v>22</v>
      </c>
      <c r="N143" s="14">
        <v>55060</v>
      </c>
      <c r="O143" s="15">
        <f t="shared" si="61"/>
        <v>43769</v>
      </c>
      <c r="P143" s="15">
        <v>43770</v>
      </c>
      <c r="Q143" s="15">
        <f t="shared" ref="Q143:Q155" si="69">O143-60</f>
        <v>43709</v>
      </c>
      <c r="R143" s="11"/>
      <c r="S143" s="40">
        <v>43921</v>
      </c>
      <c r="T143" s="40" t="s">
        <v>974</v>
      </c>
      <c r="U143" s="40" t="s">
        <v>974</v>
      </c>
      <c r="V143" s="40" t="s">
        <v>974</v>
      </c>
      <c r="W143" s="14">
        <f t="shared" si="63"/>
        <v>0</v>
      </c>
      <c r="X143" s="14">
        <f t="shared" si="64"/>
        <v>0</v>
      </c>
      <c r="Y143" s="14">
        <f t="shared" si="65"/>
        <v>0</v>
      </c>
      <c r="Z143" s="14">
        <f t="shared" si="66"/>
        <v>0</v>
      </c>
      <c r="AA143" s="14">
        <f t="shared" si="67"/>
        <v>0</v>
      </c>
      <c r="AB143" s="41">
        <f t="shared" si="68"/>
        <v>43921</v>
      </c>
      <c r="AC143" s="14"/>
      <c r="AD143" s="14"/>
      <c r="AE143" s="14"/>
      <c r="AF143" s="86" t="s">
        <v>979</v>
      </c>
      <c r="AG143" s="11" t="s">
        <v>979</v>
      </c>
      <c r="AH143" s="26"/>
      <c r="AI143" s="26"/>
      <c r="AJ143" s="26"/>
    </row>
    <row r="144" spans="1:36" s="52" customFormat="1" ht="17.7" customHeight="1" x14ac:dyDescent="0.3">
      <c r="A144" s="88" t="s">
        <v>1196</v>
      </c>
      <c r="B144" s="88" t="s">
        <v>1197</v>
      </c>
      <c r="C144" s="18" t="s">
        <v>993</v>
      </c>
      <c r="D144" s="88" t="s">
        <v>16</v>
      </c>
      <c r="E144" s="89" t="s">
        <v>1594</v>
      </c>
      <c r="F144" s="88">
        <v>949</v>
      </c>
      <c r="G144" s="88" t="s">
        <v>116</v>
      </c>
      <c r="H144" s="88" t="s">
        <v>117</v>
      </c>
      <c r="I144" s="88" t="s">
        <v>1134</v>
      </c>
      <c r="J144" s="88">
        <v>5206</v>
      </c>
      <c r="K144" s="88" t="s">
        <v>118</v>
      </c>
      <c r="L144" s="88" t="s">
        <v>119</v>
      </c>
      <c r="M144" s="88" t="s">
        <v>22</v>
      </c>
      <c r="N144" s="88">
        <v>55430</v>
      </c>
      <c r="O144" s="1">
        <v>43799</v>
      </c>
      <c r="P144" s="1">
        <v>44166</v>
      </c>
      <c r="Q144" s="1">
        <f t="shared" si="69"/>
        <v>43739</v>
      </c>
      <c r="R144" s="88" t="s">
        <v>1595</v>
      </c>
      <c r="S144" s="17">
        <v>45199</v>
      </c>
      <c r="T144" s="17" t="s">
        <v>974</v>
      </c>
      <c r="U144" s="17" t="s">
        <v>974</v>
      </c>
      <c r="V144" s="17" t="s">
        <v>974</v>
      </c>
      <c r="W144" s="88">
        <f t="shared" si="63"/>
        <v>0</v>
      </c>
      <c r="X144" s="88">
        <f t="shared" si="64"/>
        <v>0</v>
      </c>
      <c r="Y144" s="88">
        <f t="shared" si="65"/>
        <v>0</v>
      </c>
      <c r="Z144" s="88">
        <f t="shared" si="66"/>
        <v>0</v>
      </c>
      <c r="AA144" s="88">
        <f t="shared" si="67"/>
        <v>0</v>
      </c>
      <c r="AB144" s="88"/>
      <c r="AC144" s="6"/>
      <c r="AD144" s="6"/>
      <c r="AE144" s="6"/>
      <c r="AF144" s="87" t="s">
        <v>979</v>
      </c>
      <c r="AG144" s="3" t="s">
        <v>979</v>
      </c>
      <c r="AH144" s="88"/>
      <c r="AI144" s="88"/>
      <c r="AJ144" s="88"/>
    </row>
    <row r="145" spans="1:53" s="52" customFormat="1" x14ac:dyDescent="0.3">
      <c r="A145" s="44" t="s">
        <v>1596</v>
      </c>
      <c r="B145" s="44" t="s">
        <v>1597</v>
      </c>
      <c r="C145" s="12" t="s">
        <v>993</v>
      </c>
      <c r="D145" s="44" t="s">
        <v>16</v>
      </c>
      <c r="E145" s="46" t="s">
        <v>1598</v>
      </c>
      <c r="F145" s="14">
        <v>1045</v>
      </c>
      <c r="G145" s="44" t="s">
        <v>171</v>
      </c>
      <c r="H145" s="44" t="s">
        <v>172</v>
      </c>
      <c r="I145" s="44" t="s">
        <v>1599</v>
      </c>
      <c r="J145" s="14">
        <v>5002</v>
      </c>
      <c r="K145" s="44" t="s">
        <v>173</v>
      </c>
      <c r="L145" s="73" t="s">
        <v>100</v>
      </c>
      <c r="M145" s="73" t="s">
        <v>22</v>
      </c>
      <c r="N145" s="14">
        <v>55413</v>
      </c>
      <c r="O145" s="15">
        <f t="shared" ref="O145:O155" si="70">P145-1</f>
        <v>43708</v>
      </c>
      <c r="P145" s="15">
        <v>43709</v>
      </c>
      <c r="Q145" s="15">
        <f t="shared" si="69"/>
        <v>43648</v>
      </c>
      <c r="R145" s="11"/>
      <c r="S145" s="49" t="s">
        <v>974</v>
      </c>
      <c r="T145" s="49" t="s">
        <v>974</v>
      </c>
      <c r="U145" s="49" t="s">
        <v>974</v>
      </c>
      <c r="V145" s="49" t="s">
        <v>974</v>
      </c>
      <c r="W145" s="14"/>
      <c r="X145" s="14"/>
      <c r="Y145" s="14"/>
      <c r="Z145" s="14"/>
      <c r="AA145" s="14"/>
      <c r="AB145" s="41"/>
      <c r="AC145" s="14"/>
      <c r="AD145" s="14"/>
      <c r="AE145" s="14"/>
      <c r="AF145" s="19"/>
      <c r="AG145" s="44" t="s">
        <v>979</v>
      </c>
      <c r="AH145" s="26"/>
      <c r="AI145" s="26"/>
      <c r="AJ145" s="26"/>
    </row>
    <row r="146" spans="1:53" s="52" customFormat="1" x14ac:dyDescent="0.3">
      <c r="A146" s="44" t="s">
        <v>1600</v>
      </c>
      <c r="B146" s="44" t="s">
        <v>102</v>
      </c>
      <c r="C146" s="12" t="s">
        <v>993</v>
      </c>
      <c r="D146" s="44" t="s">
        <v>16</v>
      </c>
      <c r="E146" s="46" t="s">
        <v>1601</v>
      </c>
      <c r="F146" s="14">
        <v>1055</v>
      </c>
      <c r="G146" s="44" t="s">
        <v>1602</v>
      </c>
      <c r="H146" s="44" t="s">
        <v>42</v>
      </c>
      <c r="I146" s="44" t="s">
        <v>106</v>
      </c>
      <c r="J146" s="14">
        <v>5118</v>
      </c>
      <c r="K146" s="44" t="s">
        <v>1158</v>
      </c>
      <c r="L146" s="73" t="s">
        <v>425</v>
      </c>
      <c r="M146" s="73" t="s">
        <v>22</v>
      </c>
      <c r="N146" s="14">
        <v>55426</v>
      </c>
      <c r="O146" s="15">
        <f t="shared" si="70"/>
        <v>43616</v>
      </c>
      <c r="P146" s="15">
        <v>43617</v>
      </c>
      <c r="Q146" s="15">
        <f t="shared" si="69"/>
        <v>43556</v>
      </c>
      <c r="R146" s="11" t="s">
        <v>1603</v>
      </c>
      <c r="S146" s="41"/>
      <c r="T146" s="41"/>
      <c r="U146" s="41"/>
      <c r="V146" s="41"/>
      <c r="W146" s="14"/>
      <c r="X146" s="14"/>
      <c r="Y146" s="14"/>
      <c r="Z146" s="14"/>
      <c r="AA146" s="14"/>
      <c r="AB146" s="41"/>
      <c r="AC146" s="14"/>
      <c r="AD146" s="14"/>
      <c r="AE146" s="14"/>
      <c r="AF146" s="19"/>
      <c r="AG146" s="44" t="s">
        <v>979</v>
      </c>
      <c r="AH146" s="26"/>
      <c r="AI146" s="26"/>
      <c r="AJ146" s="26"/>
    </row>
    <row r="147" spans="1:53" s="52" customFormat="1" x14ac:dyDescent="0.3">
      <c r="A147" s="44" t="s">
        <v>1604</v>
      </c>
      <c r="B147" s="44" t="s">
        <v>292</v>
      </c>
      <c r="C147" s="45"/>
      <c r="D147" s="44" t="s">
        <v>25</v>
      </c>
      <c r="E147" s="46" t="s">
        <v>1605</v>
      </c>
      <c r="F147" s="47">
        <v>172</v>
      </c>
      <c r="G147" s="44" t="s">
        <v>1606</v>
      </c>
      <c r="H147" s="44" t="s">
        <v>1607</v>
      </c>
      <c r="I147" s="44"/>
      <c r="J147" s="47">
        <v>5143</v>
      </c>
      <c r="K147" s="44" t="s">
        <v>1608</v>
      </c>
      <c r="L147" s="44" t="s">
        <v>296</v>
      </c>
      <c r="M147" s="44" t="s">
        <v>22</v>
      </c>
      <c r="N147" s="47">
        <v>55124</v>
      </c>
      <c r="O147" s="48">
        <f t="shared" si="70"/>
        <v>43555</v>
      </c>
      <c r="P147" s="48">
        <v>43556</v>
      </c>
      <c r="Q147" s="48">
        <f t="shared" si="69"/>
        <v>43495</v>
      </c>
      <c r="R147" s="44"/>
      <c r="S147" s="49" t="s">
        <v>974</v>
      </c>
      <c r="T147" s="49">
        <v>43830</v>
      </c>
      <c r="U147" s="49" t="s">
        <v>974</v>
      </c>
      <c r="V147" s="49" t="s">
        <v>974</v>
      </c>
      <c r="W147" s="47">
        <f>IF(S147&lt;O147,1,0)</f>
        <v>0</v>
      </c>
      <c r="X147" s="47">
        <f>IF(T147&lt;O147,1,0)</f>
        <v>0</v>
      </c>
      <c r="Y147" s="47">
        <f>IF(U147&lt;O147,1,0)</f>
        <v>0</v>
      </c>
      <c r="Z147" s="47">
        <f>IF(V147&lt;O147,1,0)</f>
        <v>0</v>
      </c>
      <c r="AA147" s="47">
        <f>SUM(W147:Z147)</f>
        <v>0</v>
      </c>
      <c r="AB147" s="50">
        <f>IF( S147&lt;&gt;"--", S147, IF( T147&lt;&gt;"--", T147, IF( U147&lt;&gt;"--", U147, IF( V147&lt;&gt;"--", V147, "--" ))))</f>
        <v>43830</v>
      </c>
      <c r="AC147" s="47"/>
      <c r="AD147" s="47"/>
      <c r="AE147" s="47"/>
      <c r="AF147" s="85" t="s">
        <v>979</v>
      </c>
      <c r="AG147" s="44" t="s">
        <v>979</v>
      </c>
    </row>
    <row r="148" spans="1:53" s="52" customFormat="1" x14ac:dyDescent="0.3">
      <c r="A148" s="44" t="s">
        <v>1609</v>
      </c>
      <c r="B148" s="44" t="s">
        <v>517</v>
      </c>
      <c r="C148" s="12" t="s">
        <v>32</v>
      </c>
      <c r="D148" s="44" t="s">
        <v>16</v>
      </c>
      <c r="E148" s="11"/>
      <c r="F148" s="14">
        <v>1059</v>
      </c>
      <c r="G148" s="44" t="s">
        <v>1610</v>
      </c>
      <c r="H148" s="44" t="s">
        <v>111</v>
      </c>
      <c r="I148" s="44" t="s">
        <v>711</v>
      </c>
      <c r="J148" s="14">
        <v>5206</v>
      </c>
      <c r="K148" s="44" t="s">
        <v>112</v>
      </c>
      <c r="L148" s="44" t="s">
        <v>57</v>
      </c>
      <c r="M148" s="44" t="s">
        <v>22</v>
      </c>
      <c r="N148" s="14">
        <v>55127</v>
      </c>
      <c r="O148" s="15">
        <f t="shared" si="70"/>
        <v>43982</v>
      </c>
      <c r="P148" s="15">
        <v>43983</v>
      </c>
      <c r="Q148" s="15">
        <f t="shared" si="69"/>
        <v>43922</v>
      </c>
      <c r="R148" s="11" t="s">
        <v>1611</v>
      </c>
      <c r="S148" s="41"/>
      <c r="T148" s="41"/>
      <c r="U148" s="41"/>
      <c r="V148" s="41"/>
      <c r="W148" s="14"/>
      <c r="X148" s="14"/>
      <c r="Y148" s="14"/>
      <c r="Z148" s="14"/>
      <c r="AA148" s="14"/>
      <c r="AB148" s="41"/>
      <c r="AC148" s="14"/>
      <c r="AD148" s="14"/>
      <c r="AE148" s="14"/>
      <c r="AF148" s="19"/>
      <c r="AG148" s="11"/>
      <c r="AH148" s="26"/>
      <c r="AI148" s="26"/>
      <c r="AJ148" s="26"/>
    </row>
    <row r="149" spans="1:53" s="52" customFormat="1" x14ac:dyDescent="0.3">
      <c r="A149" s="44" t="s">
        <v>1612</v>
      </c>
      <c r="B149" s="44" t="s">
        <v>1613</v>
      </c>
      <c r="C149" s="45"/>
      <c r="D149" s="44" t="s">
        <v>16</v>
      </c>
      <c r="E149" s="89" t="s">
        <v>1614</v>
      </c>
      <c r="F149" s="47">
        <v>964</v>
      </c>
      <c r="G149" s="44" t="s">
        <v>408</v>
      </c>
      <c r="H149" s="88" t="s">
        <v>78</v>
      </c>
      <c r="I149" s="44"/>
      <c r="J149" s="47">
        <v>5111</v>
      </c>
      <c r="K149" s="69" t="s">
        <v>79</v>
      </c>
      <c r="L149" s="70" t="s">
        <v>86</v>
      </c>
      <c r="M149" s="44" t="s">
        <v>81</v>
      </c>
      <c r="N149" s="70">
        <v>57106</v>
      </c>
      <c r="O149" s="48">
        <f t="shared" si="70"/>
        <v>43830</v>
      </c>
      <c r="P149" s="48">
        <v>43831</v>
      </c>
      <c r="Q149" s="48">
        <f t="shared" si="69"/>
        <v>43770</v>
      </c>
      <c r="R149" s="44"/>
      <c r="S149" s="49" t="s">
        <v>974</v>
      </c>
      <c r="T149" s="49">
        <v>43100</v>
      </c>
      <c r="U149" s="49" t="s">
        <v>974</v>
      </c>
      <c r="V149" s="49" t="s">
        <v>974</v>
      </c>
      <c r="W149" s="47">
        <f>IF(S149&lt;O149,1,0)</f>
        <v>0</v>
      </c>
      <c r="X149" s="47">
        <f>IF(T149&lt;O149,1,0)</f>
        <v>1</v>
      </c>
      <c r="Y149" s="47">
        <f>IF(U149&lt;O149,1,0)</f>
        <v>0</v>
      </c>
      <c r="Z149" s="47">
        <f>IF(V149&lt;O149,1,0)</f>
        <v>0</v>
      </c>
      <c r="AA149" s="47">
        <f>SUM(W149:Z149)</f>
        <v>1</v>
      </c>
      <c r="AB149" s="50">
        <f>IF( S149&lt;&gt;"--", S149, IF( T149&lt;&gt;"--", T149, IF( U149&lt;&gt;"--", U149, IF( V149&lt;&gt;"--", V149, "--" ))))</f>
        <v>43100</v>
      </c>
      <c r="AC149" s="47"/>
      <c r="AD149" s="47"/>
      <c r="AE149" s="47"/>
      <c r="AF149" s="85" t="s">
        <v>979</v>
      </c>
      <c r="AG149" s="44" t="s">
        <v>979</v>
      </c>
    </row>
    <row r="150" spans="1:53" s="52" customFormat="1" x14ac:dyDescent="0.3">
      <c r="A150" s="44" t="s">
        <v>1615</v>
      </c>
      <c r="B150" s="44" t="s">
        <v>1616</v>
      </c>
      <c r="C150" s="45"/>
      <c r="D150" s="44" t="s">
        <v>25</v>
      </c>
      <c r="E150" s="46" t="s">
        <v>1617</v>
      </c>
      <c r="F150" s="47">
        <v>937</v>
      </c>
      <c r="G150" s="44" t="s">
        <v>1618</v>
      </c>
      <c r="H150" s="44" t="s">
        <v>1619</v>
      </c>
      <c r="I150" s="44"/>
      <c r="J150" s="47">
        <v>5084</v>
      </c>
      <c r="K150" s="44" t="s">
        <v>1620</v>
      </c>
      <c r="L150" s="44" t="s">
        <v>1621</v>
      </c>
      <c r="M150" s="44" t="s">
        <v>22</v>
      </c>
      <c r="N150" s="47">
        <v>55436</v>
      </c>
      <c r="O150" s="48">
        <f t="shared" si="70"/>
        <v>43708</v>
      </c>
      <c r="P150" s="48">
        <v>43709</v>
      </c>
      <c r="Q150" s="48">
        <f t="shared" si="69"/>
        <v>43648</v>
      </c>
      <c r="R150" s="44"/>
      <c r="S150" s="49" t="s">
        <v>974</v>
      </c>
      <c r="T150" s="49">
        <v>44196</v>
      </c>
      <c r="U150" s="49" t="s">
        <v>974</v>
      </c>
      <c r="V150" s="49" t="s">
        <v>974</v>
      </c>
      <c r="W150" s="47">
        <f>IF(S150&lt;O150,1,0)</f>
        <v>0</v>
      </c>
      <c r="X150" s="47">
        <f>IF(T150&lt;O150,1,0)</f>
        <v>0</v>
      </c>
      <c r="Y150" s="47">
        <f>IF(U150&lt;O150,1,0)</f>
        <v>0</v>
      </c>
      <c r="Z150" s="47">
        <f>IF(V150&lt;O150,1,0)</f>
        <v>0</v>
      </c>
      <c r="AA150" s="47">
        <f>SUM(W150:Z150)</f>
        <v>0</v>
      </c>
      <c r="AB150" s="50">
        <f>IF( S150&lt;&gt;"--", S150, IF( T150&lt;&gt;"--", T150, IF( U150&lt;&gt;"--", U150, IF( V150&lt;&gt;"--", V150, "--" ))))</f>
        <v>44196</v>
      </c>
      <c r="AC150" s="47"/>
      <c r="AD150" s="47"/>
      <c r="AE150" s="47"/>
      <c r="AF150" s="85" t="s">
        <v>979</v>
      </c>
      <c r="AG150" s="44" t="s">
        <v>979</v>
      </c>
    </row>
    <row r="151" spans="1:53" s="82" customFormat="1" x14ac:dyDescent="0.3">
      <c r="A151" s="44" t="s">
        <v>1622</v>
      </c>
      <c r="B151" s="44" t="s">
        <v>1623</v>
      </c>
      <c r="C151" s="45"/>
      <c r="D151" s="44" t="s">
        <v>16</v>
      </c>
      <c r="E151" s="88" t="s">
        <v>1624</v>
      </c>
      <c r="F151" s="47">
        <v>1024</v>
      </c>
      <c r="G151" s="44" t="s">
        <v>1625</v>
      </c>
      <c r="H151" s="44" t="s">
        <v>78</v>
      </c>
      <c r="I151" s="44"/>
      <c r="J151" s="47">
        <v>5111</v>
      </c>
      <c r="K151" s="69" t="s">
        <v>79</v>
      </c>
      <c r="L151" s="70" t="s">
        <v>86</v>
      </c>
      <c r="M151" s="71" t="s">
        <v>81</v>
      </c>
      <c r="N151" s="70">
        <v>57106</v>
      </c>
      <c r="O151" s="48">
        <f t="shared" si="70"/>
        <v>43646</v>
      </c>
      <c r="P151" s="48">
        <v>43647</v>
      </c>
      <c r="Q151" s="48">
        <f t="shared" si="69"/>
        <v>43586</v>
      </c>
      <c r="R151" s="44"/>
      <c r="S151" s="49" t="s">
        <v>974</v>
      </c>
      <c r="T151" s="49">
        <v>44469</v>
      </c>
      <c r="U151" s="49" t="s">
        <v>974</v>
      </c>
      <c r="V151" s="49" t="s">
        <v>974</v>
      </c>
      <c r="W151" s="47">
        <f>IF(S151&lt;O151,1,0)</f>
        <v>0</v>
      </c>
      <c r="X151" s="47">
        <f>IF(T151&lt;O151,1,0)</f>
        <v>0</v>
      </c>
      <c r="Y151" s="47">
        <f>IF(U151&lt;O151,1,0)</f>
        <v>0</v>
      </c>
      <c r="Z151" s="47">
        <f>IF(V151&lt;O151,1,0)</f>
        <v>0</v>
      </c>
      <c r="AA151" s="47">
        <f>SUM(W151:Z151)</f>
        <v>0</v>
      </c>
      <c r="AB151" s="50">
        <f>IF( S151&lt;&gt;"--", S151, IF( T151&lt;&gt;"--", T151, IF( U151&lt;&gt;"--", U151, IF( V151&lt;&gt;"--", V151, "--" ))))</f>
        <v>44469</v>
      </c>
      <c r="AC151" s="47"/>
      <c r="AD151" s="47"/>
      <c r="AE151" s="47"/>
      <c r="AF151" s="85" t="s">
        <v>979</v>
      </c>
      <c r="AG151" s="44" t="s">
        <v>979</v>
      </c>
      <c r="AH151" s="52"/>
      <c r="AI151" s="52"/>
      <c r="AJ151" s="52"/>
    </row>
    <row r="152" spans="1:53" s="52" customFormat="1" x14ac:dyDescent="0.3">
      <c r="A152" s="44" t="s">
        <v>1626</v>
      </c>
      <c r="B152" s="44" t="s">
        <v>1627</v>
      </c>
      <c r="C152" s="45"/>
      <c r="D152" s="44" t="s">
        <v>25</v>
      </c>
      <c r="E152" s="46" t="s">
        <v>1628</v>
      </c>
      <c r="F152" s="47">
        <v>236</v>
      </c>
      <c r="G152" s="44" t="s">
        <v>1629</v>
      </c>
      <c r="H152" s="44" t="s">
        <v>196</v>
      </c>
      <c r="I152" s="44"/>
      <c r="J152" s="47">
        <v>5011</v>
      </c>
      <c r="K152" s="44" t="s">
        <v>1301</v>
      </c>
      <c r="L152" s="44" t="s">
        <v>51</v>
      </c>
      <c r="M152" s="44" t="s">
        <v>22</v>
      </c>
      <c r="N152" s="47">
        <v>55155</v>
      </c>
      <c r="O152" s="48">
        <f t="shared" si="70"/>
        <v>43890</v>
      </c>
      <c r="P152" s="48">
        <v>43891</v>
      </c>
      <c r="Q152" s="48">
        <f t="shared" si="69"/>
        <v>43830</v>
      </c>
      <c r="R152" s="44"/>
      <c r="S152" s="49">
        <v>44651</v>
      </c>
      <c r="T152" s="49" t="s">
        <v>974</v>
      </c>
      <c r="U152" s="49" t="s">
        <v>974</v>
      </c>
      <c r="V152" s="49" t="s">
        <v>974</v>
      </c>
      <c r="W152" s="47">
        <f>IF(S152&lt;O152,1,0)</f>
        <v>0</v>
      </c>
      <c r="X152" s="47">
        <f>IF(T152&lt;O152,1,0)</f>
        <v>0</v>
      </c>
      <c r="Y152" s="47">
        <f>IF(U152&lt;O152,1,0)</f>
        <v>0</v>
      </c>
      <c r="Z152" s="47">
        <f>IF(V152&lt;O152,1,0)</f>
        <v>0</v>
      </c>
      <c r="AA152" s="47">
        <f>SUM(W152:Z152)</f>
        <v>0</v>
      </c>
      <c r="AB152" s="50">
        <f>IF( S152&lt;&gt;"--", S152, IF( T152&lt;&gt;"--", T152, IF( U152&lt;&gt;"--", U152, IF( V152&lt;&gt;"--", V152, "--" ))))</f>
        <v>44651</v>
      </c>
      <c r="AC152" s="47"/>
      <c r="AD152" s="47"/>
      <c r="AE152" s="47"/>
      <c r="AF152" s="85" t="s">
        <v>979</v>
      </c>
      <c r="AG152" s="44" t="s">
        <v>979</v>
      </c>
    </row>
    <row r="153" spans="1:53" s="52" customFormat="1" x14ac:dyDescent="0.3">
      <c r="A153" s="44" t="s">
        <v>1630</v>
      </c>
      <c r="B153" s="44" t="s">
        <v>24</v>
      </c>
      <c r="C153" s="12" t="s">
        <v>32</v>
      </c>
      <c r="D153" s="44" t="s">
        <v>25</v>
      </c>
      <c r="E153" s="46" t="s">
        <v>1631</v>
      </c>
      <c r="F153" s="14">
        <v>1064</v>
      </c>
      <c r="G153" s="44" t="s">
        <v>1632</v>
      </c>
      <c r="H153" s="44" t="s">
        <v>55</v>
      </c>
      <c r="I153" s="44" t="s">
        <v>1633</v>
      </c>
      <c r="J153" s="14">
        <v>5021</v>
      </c>
      <c r="K153" s="44" t="s">
        <v>56</v>
      </c>
      <c r="L153" s="73" t="s">
        <v>57</v>
      </c>
      <c r="M153" s="73" t="s">
        <v>22</v>
      </c>
      <c r="N153" s="14">
        <v>55127</v>
      </c>
      <c r="O153" s="15">
        <f t="shared" si="70"/>
        <v>43982</v>
      </c>
      <c r="P153" s="15">
        <v>43983</v>
      </c>
      <c r="Q153" s="15">
        <f t="shared" si="69"/>
        <v>43922</v>
      </c>
      <c r="R153" s="11" t="s">
        <v>1634</v>
      </c>
      <c r="S153" s="41"/>
      <c r="T153" s="41"/>
      <c r="U153" s="41"/>
      <c r="V153" s="41"/>
      <c r="W153" s="14"/>
      <c r="X153" s="14"/>
      <c r="Y153" s="14"/>
      <c r="Z153" s="14"/>
      <c r="AA153" s="14"/>
      <c r="AB153" s="41"/>
      <c r="AC153" s="14"/>
      <c r="AD153" s="14"/>
      <c r="AE153" s="14"/>
      <c r="AF153" s="19"/>
      <c r="AG153" s="11"/>
      <c r="AH153" s="26"/>
      <c r="AI153" s="26"/>
      <c r="AJ153" s="26"/>
    </row>
    <row r="154" spans="1:53" s="52" customFormat="1" x14ac:dyDescent="0.3">
      <c r="A154" s="11" t="s">
        <v>574</v>
      </c>
      <c r="B154" s="11" t="s">
        <v>735</v>
      </c>
      <c r="C154" s="12"/>
      <c r="D154" s="11" t="s">
        <v>16</v>
      </c>
      <c r="E154" s="13" t="s">
        <v>1635</v>
      </c>
      <c r="F154" s="14">
        <v>400</v>
      </c>
      <c r="G154" s="11" t="s">
        <v>1636</v>
      </c>
      <c r="H154" s="11" t="s">
        <v>172</v>
      </c>
      <c r="I154" s="11"/>
      <c r="J154" s="14">
        <v>5002</v>
      </c>
      <c r="K154" s="11" t="s">
        <v>173</v>
      </c>
      <c r="L154" s="11" t="s">
        <v>100</v>
      </c>
      <c r="M154" s="11" t="s">
        <v>22</v>
      </c>
      <c r="N154" s="14">
        <v>55413</v>
      </c>
      <c r="O154" s="15">
        <f t="shared" si="70"/>
        <v>44074</v>
      </c>
      <c r="P154" s="15">
        <v>44075</v>
      </c>
      <c r="Q154" s="15">
        <f t="shared" si="69"/>
        <v>44014</v>
      </c>
      <c r="R154" s="11"/>
      <c r="S154" s="40" t="s">
        <v>974</v>
      </c>
      <c r="T154" s="40">
        <v>44561</v>
      </c>
      <c r="U154" s="40" t="s">
        <v>974</v>
      </c>
      <c r="V154" s="40"/>
      <c r="W154" s="14">
        <f>IF(S154&lt;O154,1,0)</f>
        <v>0</v>
      </c>
      <c r="X154" s="14">
        <f>IF(T154&lt;O154,1,0)</f>
        <v>0</v>
      </c>
      <c r="Y154" s="14">
        <f>IF(U154&lt;O154,1,0)</f>
        <v>0</v>
      </c>
      <c r="Z154" s="14">
        <f>IF(V154&lt;O154,1,0)</f>
        <v>1</v>
      </c>
      <c r="AA154" s="14">
        <f>SUM(W154:Z154)</f>
        <v>1</v>
      </c>
      <c r="AB154" s="41">
        <f>IF( S154&lt;&gt;"--", S154, IF( T154&lt;&gt;"--", T154, IF( U154&lt;&gt;"--", U154, IF( V154&lt;&gt;"--", V154, "--" ))))</f>
        <v>44561</v>
      </c>
      <c r="AC154" s="14"/>
      <c r="AD154" s="14"/>
      <c r="AE154" s="14"/>
      <c r="AF154" s="86" t="s">
        <v>979</v>
      </c>
      <c r="AG154" s="11" t="s">
        <v>979</v>
      </c>
      <c r="AH154" s="26"/>
      <c r="AI154" s="26"/>
      <c r="AJ154" s="52" t="s">
        <v>979</v>
      </c>
    </row>
    <row r="155" spans="1:53" s="52" customFormat="1" x14ac:dyDescent="0.3">
      <c r="A155" s="44" t="s">
        <v>1560</v>
      </c>
      <c r="B155" s="44" t="s">
        <v>533</v>
      </c>
      <c r="C155" s="45"/>
      <c r="D155" s="44" t="s">
        <v>16</v>
      </c>
      <c r="E155" s="46" t="s">
        <v>1637</v>
      </c>
      <c r="F155" s="47">
        <v>761</v>
      </c>
      <c r="G155" s="44" t="s">
        <v>1638</v>
      </c>
      <c r="H155" s="44" t="s">
        <v>1564</v>
      </c>
      <c r="I155" s="44"/>
      <c r="J155" s="47">
        <v>5220</v>
      </c>
      <c r="K155" s="68" t="s">
        <v>1565</v>
      </c>
      <c r="L155" s="44" t="s">
        <v>136</v>
      </c>
      <c r="M155" s="44" t="s">
        <v>22</v>
      </c>
      <c r="N155" s="47">
        <v>55438</v>
      </c>
      <c r="O155" s="48">
        <f t="shared" si="70"/>
        <v>43708</v>
      </c>
      <c r="P155" s="48">
        <v>43709</v>
      </c>
      <c r="Q155" s="48">
        <f t="shared" si="69"/>
        <v>43648</v>
      </c>
      <c r="R155" s="66"/>
      <c r="S155" s="49">
        <v>44651</v>
      </c>
      <c r="T155" s="49" t="s">
        <v>974</v>
      </c>
      <c r="U155" s="49" t="s">
        <v>974</v>
      </c>
      <c r="V155" s="49" t="s">
        <v>974</v>
      </c>
      <c r="W155" s="47">
        <f>IF(S155&lt;O155,1,0)</f>
        <v>0</v>
      </c>
      <c r="X155" s="47">
        <f>IF(T155&lt;O155,1,0)</f>
        <v>0</v>
      </c>
      <c r="Y155" s="47">
        <f>IF(U155&lt;O155,1,0)</f>
        <v>0</v>
      </c>
      <c r="Z155" s="47">
        <f>IF(V155&lt;O155,1,0)</f>
        <v>0</v>
      </c>
      <c r="AA155" s="47">
        <f>SUM(W155:Z155)</f>
        <v>0</v>
      </c>
      <c r="AB155" s="50">
        <f>IF( S155&lt;&gt;"--", S155, IF( T155&lt;&gt;"--", T155, IF( U155&lt;&gt;"--", U155, IF( V155&lt;&gt;"--", V155, "--" ))))</f>
        <v>44651</v>
      </c>
      <c r="AC155" s="47"/>
      <c r="AD155" s="47"/>
      <c r="AE155" s="47"/>
      <c r="AF155" s="85" t="s">
        <v>979</v>
      </c>
      <c r="AG155" s="44" t="s">
        <v>979</v>
      </c>
    </row>
    <row r="156" spans="1:53" s="52" customFormat="1" x14ac:dyDescent="0.3">
      <c r="A156" s="44" t="s">
        <v>1639</v>
      </c>
      <c r="B156" s="44" t="s">
        <v>1640</v>
      </c>
      <c r="C156" s="12" t="s">
        <v>32</v>
      </c>
      <c r="D156" s="44" t="s">
        <v>25</v>
      </c>
      <c r="E156" s="46" t="s">
        <v>1641</v>
      </c>
      <c r="F156" s="14">
        <v>1066</v>
      </c>
      <c r="G156" s="44" t="s">
        <v>59</v>
      </c>
      <c r="H156" s="44" t="s">
        <v>34</v>
      </c>
      <c r="I156" s="11" t="s">
        <v>35</v>
      </c>
      <c r="J156" s="14">
        <v>5192</v>
      </c>
      <c r="K156" s="44" t="s">
        <v>36</v>
      </c>
      <c r="L156" s="44" t="s">
        <v>717</v>
      </c>
      <c r="M156" s="44" t="s">
        <v>690</v>
      </c>
      <c r="N156" s="14">
        <v>55117</v>
      </c>
      <c r="O156" s="15">
        <v>44074</v>
      </c>
      <c r="P156" s="15">
        <v>44075</v>
      </c>
      <c r="Q156" s="15"/>
      <c r="R156" s="11" t="s">
        <v>1642</v>
      </c>
      <c r="S156" s="41"/>
      <c r="T156" s="41"/>
      <c r="U156" s="41"/>
      <c r="V156" s="41"/>
      <c r="W156" s="14"/>
      <c r="X156" s="14"/>
      <c r="Y156" s="14"/>
      <c r="Z156" s="14"/>
      <c r="AA156" s="14"/>
      <c r="AB156" s="41"/>
      <c r="AC156" s="14"/>
      <c r="AD156" s="14"/>
      <c r="AE156" s="14"/>
      <c r="AF156" s="19"/>
      <c r="AG156" s="11"/>
      <c r="AH156" s="26"/>
      <c r="AI156" s="26"/>
      <c r="AJ156" s="26"/>
    </row>
    <row r="157" spans="1:53" s="52" customFormat="1" x14ac:dyDescent="0.3">
      <c r="A157" s="44" t="s">
        <v>1643</v>
      </c>
      <c r="B157" s="44" t="s">
        <v>318</v>
      </c>
      <c r="C157" s="45"/>
      <c r="D157" s="44" t="s">
        <v>25</v>
      </c>
      <c r="E157" s="46" t="s">
        <v>1644</v>
      </c>
      <c r="F157" s="47">
        <v>776</v>
      </c>
      <c r="G157" s="44" t="s">
        <v>1645</v>
      </c>
      <c r="H157" s="44" t="s">
        <v>1646</v>
      </c>
      <c r="I157" s="44"/>
      <c r="J157" s="47">
        <v>5190</v>
      </c>
      <c r="K157" s="44" t="s">
        <v>1647</v>
      </c>
      <c r="L157" s="44" t="s">
        <v>1272</v>
      </c>
      <c r="M157" s="44" t="s">
        <v>22</v>
      </c>
      <c r="N157" s="47">
        <v>55014</v>
      </c>
      <c r="O157" s="48">
        <f t="shared" ref="O157:O174" si="71">P157-1</f>
        <v>43830</v>
      </c>
      <c r="P157" s="48">
        <v>43831</v>
      </c>
      <c r="Q157" s="48">
        <f>O157-60</f>
        <v>43770</v>
      </c>
      <c r="R157" s="44"/>
      <c r="S157" s="49" t="s">
        <v>974</v>
      </c>
      <c r="T157" s="49">
        <v>44561</v>
      </c>
      <c r="U157" s="49" t="s">
        <v>974</v>
      </c>
      <c r="V157" s="49" t="s">
        <v>974</v>
      </c>
      <c r="W157" s="47">
        <f t="shared" ref="W157:W162" si="72">IF(S157&lt;O157,1,0)</f>
        <v>0</v>
      </c>
      <c r="X157" s="47">
        <f t="shared" ref="X157:X162" si="73">IF(T157&lt;O157,1,0)</f>
        <v>0</v>
      </c>
      <c r="Y157" s="47">
        <f t="shared" ref="Y157:Y162" si="74">IF(U157&lt;O157,1,0)</f>
        <v>0</v>
      </c>
      <c r="Z157" s="47">
        <f t="shared" ref="Z157:Z162" si="75">IF(V157&lt;O157,1,0)</f>
        <v>0</v>
      </c>
      <c r="AA157" s="47">
        <f t="shared" ref="AA157:AA162" si="76">SUM(W157:Z157)</f>
        <v>0</v>
      </c>
      <c r="AB157" s="50">
        <f t="shared" ref="AB157:AB162" si="77">IF( S157&lt;&gt;"--", S157, IF( T157&lt;&gt;"--", T157, IF( U157&lt;&gt;"--", U157, IF( V157&lt;&gt;"--", V157, "--" ))))</f>
        <v>44561</v>
      </c>
      <c r="AC157" s="47"/>
      <c r="AD157" s="47"/>
      <c r="AE157" s="47"/>
      <c r="AF157" s="85" t="s">
        <v>979</v>
      </c>
      <c r="AG157" s="44" t="s">
        <v>979</v>
      </c>
      <c r="AJ157" s="52" t="s">
        <v>979</v>
      </c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</row>
    <row r="158" spans="1:53" s="52" customFormat="1" x14ac:dyDescent="0.3">
      <c r="A158" s="101" t="s">
        <v>738</v>
      </c>
      <c r="B158" s="44" t="s">
        <v>1648</v>
      </c>
      <c r="C158" s="45"/>
      <c r="D158" s="44" t="s">
        <v>25</v>
      </c>
      <c r="E158" s="46" t="s">
        <v>1649</v>
      </c>
      <c r="F158" s="47">
        <v>388</v>
      </c>
      <c r="G158" s="44" t="s">
        <v>740</v>
      </c>
      <c r="H158" s="44" t="s">
        <v>55</v>
      </c>
      <c r="I158" s="44"/>
      <c r="J158" s="47">
        <v>5021</v>
      </c>
      <c r="K158" s="44" t="s">
        <v>56</v>
      </c>
      <c r="L158" s="44" t="s">
        <v>57</v>
      </c>
      <c r="M158" s="44" t="s">
        <v>22</v>
      </c>
      <c r="N158" s="47">
        <v>55127</v>
      </c>
      <c r="O158" s="48">
        <f t="shared" si="71"/>
        <v>43799</v>
      </c>
      <c r="P158" s="48">
        <v>43800</v>
      </c>
      <c r="Q158" s="48">
        <f t="shared" ref="Q158:Q167" si="78">O158-60</f>
        <v>43739</v>
      </c>
      <c r="R158" s="44" t="s">
        <v>1650</v>
      </c>
      <c r="S158" s="49" t="s">
        <v>974</v>
      </c>
      <c r="T158" s="49">
        <v>43830</v>
      </c>
      <c r="U158" s="49" t="s">
        <v>974</v>
      </c>
      <c r="V158" s="49" t="s">
        <v>974</v>
      </c>
      <c r="W158" s="47">
        <f t="shared" si="72"/>
        <v>0</v>
      </c>
      <c r="X158" s="47">
        <f t="shared" si="73"/>
        <v>0</v>
      </c>
      <c r="Y158" s="47">
        <f t="shared" si="74"/>
        <v>0</v>
      </c>
      <c r="Z158" s="47">
        <f t="shared" si="75"/>
        <v>0</v>
      </c>
      <c r="AA158" s="47">
        <f t="shared" si="76"/>
        <v>0</v>
      </c>
      <c r="AB158" s="50">
        <f t="shared" si="77"/>
        <v>43830</v>
      </c>
      <c r="AC158" s="47"/>
      <c r="AD158" s="47"/>
      <c r="AE158" s="47"/>
      <c r="AF158" s="85" t="s">
        <v>979</v>
      </c>
      <c r="AG158" s="44" t="s">
        <v>979</v>
      </c>
    </row>
    <row r="159" spans="1:53" s="52" customFormat="1" ht="16.2" customHeight="1" x14ac:dyDescent="0.3">
      <c r="A159" s="44" t="s">
        <v>1651</v>
      </c>
      <c r="B159" s="44" t="s">
        <v>728</v>
      </c>
      <c r="C159" s="45"/>
      <c r="D159" s="44" t="s">
        <v>16</v>
      </c>
      <c r="E159" s="46" t="s">
        <v>1652</v>
      </c>
      <c r="F159" s="47">
        <v>584</v>
      </c>
      <c r="G159" s="44" t="s">
        <v>1653</v>
      </c>
      <c r="H159" s="44" t="s">
        <v>71</v>
      </c>
      <c r="I159" s="44"/>
      <c r="J159" s="47">
        <v>5082</v>
      </c>
      <c r="K159" s="44" t="s">
        <v>1495</v>
      </c>
      <c r="L159" s="44" t="s">
        <v>73</v>
      </c>
      <c r="M159" s="44" t="s">
        <v>22</v>
      </c>
      <c r="N159" s="47">
        <v>55345</v>
      </c>
      <c r="O159" s="48">
        <f t="shared" si="71"/>
        <v>44012</v>
      </c>
      <c r="P159" s="48">
        <v>44013</v>
      </c>
      <c r="Q159" s="48">
        <f t="shared" si="78"/>
        <v>43952</v>
      </c>
      <c r="R159" s="44"/>
      <c r="S159" s="49" t="s">
        <v>974</v>
      </c>
      <c r="T159" s="50">
        <v>44926</v>
      </c>
      <c r="U159" s="49" t="s">
        <v>974</v>
      </c>
      <c r="V159" s="49" t="s">
        <v>974</v>
      </c>
      <c r="W159" s="47">
        <f t="shared" si="72"/>
        <v>0</v>
      </c>
      <c r="X159" s="47">
        <f t="shared" si="73"/>
        <v>0</v>
      </c>
      <c r="Y159" s="47">
        <f t="shared" si="74"/>
        <v>0</v>
      </c>
      <c r="Z159" s="47">
        <f t="shared" si="75"/>
        <v>0</v>
      </c>
      <c r="AA159" s="47">
        <f t="shared" si="76"/>
        <v>0</v>
      </c>
      <c r="AB159" s="50">
        <f t="shared" si="77"/>
        <v>44926</v>
      </c>
      <c r="AC159" s="47"/>
      <c r="AD159" s="47"/>
      <c r="AE159" s="47"/>
      <c r="AF159" s="85" t="s">
        <v>979</v>
      </c>
      <c r="AG159" s="44" t="s">
        <v>979</v>
      </c>
      <c r="AJ159" s="52" t="s">
        <v>979</v>
      </c>
    </row>
    <row r="160" spans="1:53" s="52" customFormat="1" x14ac:dyDescent="0.3">
      <c r="A160" s="44" t="s">
        <v>1654</v>
      </c>
      <c r="B160" s="44" t="s">
        <v>1655</v>
      </c>
      <c r="C160" s="45"/>
      <c r="D160" s="44" t="s">
        <v>16</v>
      </c>
      <c r="E160" s="89" t="s">
        <v>1656</v>
      </c>
      <c r="F160" s="47">
        <v>127</v>
      </c>
      <c r="G160" s="44" t="s">
        <v>759</v>
      </c>
      <c r="H160" s="88" t="s">
        <v>78</v>
      </c>
      <c r="I160" s="44"/>
      <c r="J160" s="47">
        <v>5111</v>
      </c>
      <c r="K160" s="69" t="s">
        <v>79</v>
      </c>
      <c r="L160" s="70" t="s">
        <v>86</v>
      </c>
      <c r="M160" s="44" t="s">
        <v>81</v>
      </c>
      <c r="N160" s="70">
        <v>57106</v>
      </c>
      <c r="O160" s="48">
        <f t="shared" si="71"/>
        <v>43982</v>
      </c>
      <c r="P160" s="48">
        <v>43983</v>
      </c>
      <c r="Q160" s="48">
        <f t="shared" si="78"/>
        <v>43922</v>
      </c>
      <c r="R160" s="44"/>
      <c r="S160" s="49" t="s">
        <v>974</v>
      </c>
      <c r="T160" s="49">
        <v>43830</v>
      </c>
      <c r="U160" s="49">
        <v>43465</v>
      </c>
      <c r="V160" s="49" t="s">
        <v>974</v>
      </c>
      <c r="W160" s="47">
        <f t="shared" si="72"/>
        <v>0</v>
      </c>
      <c r="X160" s="47">
        <f t="shared" si="73"/>
        <v>1</v>
      </c>
      <c r="Y160" s="47">
        <f t="shared" si="74"/>
        <v>1</v>
      </c>
      <c r="Z160" s="47">
        <f t="shared" si="75"/>
        <v>0</v>
      </c>
      <c r="AA160" s="47">
        <f t="shared" si="76"/>
        <v>2</v>
      </c>
      <c r="AB160" s="50">
        <f t="shared" si="77"/>
        <v>43830</v>
      </c>
      <c r="AC160" s="47"/>
      <c r="AD160" s="47"/>
      <c r="AE160" s="47"/>
      <c r="AF160" s="85" t="s">
        <v>979</v>
      </c>
      <c r="AG160" s="44" t="s">
        <v>979</v>
      </c>
      <c r="AH160" s="52" t="s">
        <v>1356</v>
      </c>
      <c r="AI160" s="52" t="s">
        <v>1267</v>
      </c>
      <c r="AJ160" s="52" t="s">
        <v>979</v>
      </c>
    </row>
    <row r="161" spans="1:53" s="26" customFormat="1" x14ac:dyDescent="0.3">
      <c r="A161" s="44" t="s">
        <v>1657</v>
      </c>
      <c r="B161" s="44" t="s">
        <v>1658</v>
      </c>
      <c r="C161" s="45"/>
      <c r="D161" s="44" t="s">
        <v>16</v>
      </c>
      <c r="E161" s="89" t="s">
        <v>1659</v>
      </c>
      <c r="F161" s="47">
        <v>1015</v>
      </c>
      <c r="G161" s="44" t="s">
        <v>1660</v>
      </c>
      <c r="H161" s="88" t="s">
        <v>78</v>
      </c>
      <c r="I161" s="44"/>
      <c r="J161" s="47">
        <v>5111</v>
      </c>
      <c r="K161" s="69" t="s">
        <v>79</v>
      </c>
      <c r="L161" s="70" t="s">
        <v>86</v>
      </c>
      <c r="M161" s="44" t="s">
        <v>81</v>
      </c>
      <c r="N161" s="70">
        <v>57106</v>
      </c>
      <c r="O161" s="48">
        <f t="shared" si="71"/>
        <v>44043</v>
      </c>
      <c r="P161" s="48">
        <v>44044</v>
      </c>
      <c r="Q161" s="48">
        <f t="shared" si="78"/>
        <v>43983</v>
      </c>
      <c r="R161" s="44"/>
      <c r="S161" s="49" t="s">
        <v>974</v>
      </c>
      <c r="T161" s="49">
        <v>44469</v>
      </c>
      <c r="U161" s="49" t="s">
        <v>974</v>
      </c>
      <c r="V161" s="49" t="s">
        <v>974</v>
      </c>
      <c r="W161" s="47">
        <f t="shared" si="72"/>
        <v>0</v>
      </c>
      <c r="X161" s="47">
        <f t="shared" si="73"/>
        <v>0</v>
      </c>
      <c r="Y161" s="47">
        <f t="shared" si="74"/>
        <v>0</v>
      </c>
      <c r="Z161" s="47">
        <f t="shared" si="75"/>
        <v>0</v>
      </c>
      <c r="AA161" s="47">
        <f t="shared" si="76"/>
        <v>0</v>
      </c>
      <c r="AB161" s="50">
        <f t="shared" si="77"/>
        <v>44469</v>
      </c>
      <c r="AC161" s="47"/>
      <c r="AD161" s="47"/>
      <c r="AE161" s="47"/>
      <c r="AF161" s="85" t="s">
        <v>979</v>
      </c>
      <c r="AG161" s="44" t="s">
        <v>979</v>
      </c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:53" s="100" customFormat="1" x14ac:dyDescent="0.3">
      <c r="A162" s="11" t="s">
        <v>1661</v>
      </c>
      <c r="B162" s="11" t="s">
        <v>1662</v>
      </c>
      <c r="C162" s="12"/>
      <c r="D162" s="11" t="s">
        <v>25</v>
      </c>
      <c r="E162" s="43" t="s">
        <v>1663</v>
      </c>
      <c r="F162" s="14">
        <v>713</v>
      </c>
      <c r="G162" s="11" t="s">
        <v>1664</v>
      </c>
      <c r="H162" s="11" t="s">
        <v>1665</v>
      </c>
      <c r="I162" s="11"/>
      <c r="J162" s="14">
        <v>5101</v>
      </c>
      <c r="K162" s="11" t="s">
        <v>1666</v>
      </c>
      <c r="L162" s="11" t="s">
        <v>1667</v>
      </c>
      <c r="M162" s="11" t="s">
        <v>22</v>
      </c>
      <c r="N162" s="14">
        <v>55025</v>
      </c>
      <c r="O162" s="15">
        <f t="shared" si="71"/>
        <v>44074</v>
      </c>
      <c r="P162" s="15">
        <v>44075</v>
      </c>
      <c r="Q162" s="15">
        <f t="shared" si="78"/>
        <v>44014</v>
      </c>
      <c r="R162" s="11" t="s">
        <v>1668</v>
      </c>
      <c r="S162" s="40" t="s">
        <v>974</v>
      </c>
      <c r="T162" s="40">
        <v>43830</v>
      </c>
      <c r="U162" s="40" t="s">
        <v>974</v>
      </c>
      <c r="V162" s="40" t="s">
        <v>974</v>
      </c>
      <c r="W162" s="14">
        <f t="shared" si="72"/>
        <v>0</v>
      </c>
      <c r="X162" s="14">
        <f t="shared" si="73"/>
        <v>1</v>
      </c>
      <c r="Y162" s="14">
        <f t="shared" si="74"/>
        <v>0</v>
      </c>
      <c r="Z162" s="14">
        <f t="shared" si="75"/>
        <v>0</v>
      </c>
      <c r="AA162" s="14">
        <f t="shared" si="76"/>
        <v>1</v>
      </c>
      <c r="AB162" s="41">
        <f t="shared" si="77"/>
        <v>43830</v>
      </c>
      <c r="AC162" s="14"/>
      <c r="AD162" s="14"/>
      <c r="AE162" s="14"/>
      <c r="AF162" s="86" t="s">
        <v>979</v>
      </c>
      <c r="AG162" s="11" t="s">
        <v>979</v>
      </c>
      <c r="AH162" s="26"/>
      <c r="AI162" s="26"/>
      <c r="AJ162" s="26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:53" s="52" customFormat="1" x14ac:dyDescent="0.3">
      <c r="A163" s="44" t="s">
        <v>1669</v>
      </c>
      <c r="B163" s="44" t="s">
        <v>1670</v>
      </c>
      <c r="C163" s="12" t="s">
        <v>804</v>
      </c>
      <c r="D163" s="44" t="s">
        <v>16</v>
      </c>
      <c r="E163" s="46" t="s">
        <v>1671</v>
      </c>
      <c r="F163" s="14">
        <v>1067</v>
      </c>
      <c r="G163" s="44" t="s">
        <v>1672</v>
      </c>
      <c r="H163" s="44" t="s">
        <v>172</v>
      </c>
      <c r="I163" s="44" t="s">
        <v>1673</v>
      </c>
      <c r="J163" s="14">
        <v>5002</v>
      </c>
      <c r="K163" s="44" t="s">
        <v>173</v>
      </c>
      <c r="L163" s="44" t="s">
        <v>1674</v>
      </c>
      <c r="M163" s="44" t="s">
        <v>22</v>
      </c>
      <c r="N163" s="14">
        <v>55413</v>
      </c>
      <c r="O163" s="15">
        <f t="shared" si="71"/>
        <v>44104</v>
      </c>
      <c r="P163" s="15">
        <v>44105</v>
      </c>
      <c r="Q163" s="15">
        <f t="shared" si="78"/>
        <v>44044</v>
      </c>
      <c r="R163" s="11" t="s">
        <v>1642</v>
      </c>
      <c r="S163" s="41"/>
      <c r="T163" s="41"/>
      <c r="U163" s="41"/>
      <c r="V163" s="41"/>
      <c r="W163" s="14"/>
      <c r="X163" s="14"/>
      <c r="Y163" s="14"/>
      <c r="Z163" s="14"/>
      <c r="AA163" s="14"/>
      <c r="AB163" s="41"/>
      <c r="AC163" s="14"/>
      <c r="AD163" s="14"/>
      <c r="AE163" s="14"/>
      <c r="AF163" s="19"/>
      <c r="AG163" s="11"/>
      <c r="AH163" s="26"/>
      <c r="AI163" s="26"/>
      <c r="AJ163" s="26"/>
    </row>
    <row r="164" spans="1:53" s="52" customFormat="1" x14ac:dyDescent="0.3">
      <c r="A164" s="44" t="s">
        <v>1675</v>
      </c>
      <c r="B164" s="44" t="s">
        <v>663</v>
      </c>
      <c r="C164" s="45"/>
      <c r="D164" s="44" t="s">
        <v>25</v>
      </c>
      <c r="E164" s="46" t="s">
        <v>1676</v>
      </c>
      <c r="F164" s="47">
        <v>973</v>
      </c>
      <c r="G164" s="44">
        <v>6514250832</v>
      </c>
      <c r="H164" s="44" t="s">
        <v>28</v>
      </c>
      <c r="I164" s="44"/>
      <c r="J164" s="47">
        <v>5076</v>
      </c>
      <c r="K164" s="44" t="s">
        <v>29</v>
      </c>
      <c r="L164" s="44" t="s">
        <v>30</v>
      </c>
      <c r="M164" s="44" t="s">
        <v>22</v>
      </c>
      <c r="N164" s="47">
        <v>56003</v>
      </c>
      <c r="O164" s="48">
        <f t="shared" si="71"/>
        <v>43982</v>
      </c>
      <c r="P164" s="48">
        <v>43983</v>
      </c>
      <c r="Q164" s="48">
        <f t="shared" si="78"/>
        <v>43922</v>
      </c>
      <c r="R164" s="44"/>
      <c r="S164" s="49">
        <v>45016</v>
      </c>
      <c r="T164" s="49" t="s">
        <v>974</v>
      </c>
      <c r="U164" s="49" t="s">
        <v>974</v>
      </c>
      <c r="V164" s="49" t="s">
        <v>974</v>
      </c>
      <c r="W164" s="47">
        <f>IF(S164&lt;O164,1,0)</f>
        <v>0</v>
      </c>
      <c r="X164" s="47">
        <f>IF(T164&lt;O164,1,0)</f>
        <v>0</v>
      </c>
      <c r="Y164" s="47">
        <f>IF(U164&lt;O164,1,0)</f>
        <v>0</v>
      </c>
      <c r="Z164" s="47">
        <f>IF(V164&lt;O164,1,0)</f>
        <v>0</v>
      </c>
      <c r="AA164" s="47">
        <f>SUM(W164:Z164)</f>
        <v>0</v>
      </c>
      <c r="AB164" s="50">
        <f>IF( S164&lt;&gt;"--", S164, IF( T164&lt;&gt;"--", T164, IF( U164&lt;&gt;"--", U164, IF( V164&lt;&gt;"--", V164, "--" ))))</f>
        <v>45016</v>
      </c>
      <c r="AC164" s="47"/>
      <c r="AD164" s="47"/>
      <c r="AE164" s="47"/>
      <c r="AF164" s="85" t="s">
        <v>979</v>
      </c>
      <c r="AG164" s="44" t="s">
        <v>979</v>
      </c>
      <c r="AJ164" s="52" t="s">
        <v>979</v>
      </c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</row>
    <row r="165" spans="1:53" s="52" customFormat="1" x14ac:dyDescent="0.3">
      <c r="A165" s="44" t="s">
        <v>1677</v>
      </c>
      <c r="B165" s="44" t="s">
        <v>92</v>
      </c>
      <c r="C165" s="45"/>
      <c r="D165" s="44" t="s">
        <v>16</v>
      </c>
      <c r="E165" s="46" t="s">
        <v>1678</v>
      </c>
      <c r="F165" s="47">
        <v>103</v>
      </c>
      <c r="G165" s="44" t="s">
        <v>1679</v>
      </c>
      <c r="H165" s="44" t="s">
        <v>1680</v>
      </c>
      <c r="I165" s="44"/>
      <c r="J165" s="47">
        <v>5026</v>
      </c>
      <c r="K165" s="44" t="s">
        <v>1681</v>
      </c>
      <c r="L165" s="44" t="s">
        <v>1507</v>
      </c>
      <c r="M165" s="44" t="s">
        <v>22</v>
      </c>
      <c r="N165" s="47">
        <v>55427</v>
      </c>
      <c r="O165" s="48">
        <f t="shared" si="71"/>
        <v>43982</v>
      </c>
      <c r="P165" s="48">
        <v>43983</v>
      </c>
      <c r="Q165" s="48">
        <f t="shared" si="78"/>
        <v>43922</v>
      </c>
      <c r="R165" s="44"/>
      <c r="S165" s="49" t="s">
        <v>974</v>
      </c>
      <c r="T165" s="49">
        <v>44926</v>
      </c>
      <c r="U165" s="49" t="s">
        <v>974</v>
      </c>
      <c r="V165" s="49" t="s">
        <v>974</v>
      </c>
      <c r="W165" s="47">
        <f>IF(S165&lt;O165,1,0)</f>
        <v>0</v>
      </c>
      <c r="X165" s="47">
        <f>IF(T165&lt;O165,1,0)</f>
        <v>0</v>
      </c>
      <c r="Y165" s="47">
        <f>IF('Inactive QRCs'!U242&lt;O165,1,0)</f>
        <v>1</v>
      </c>
      <c r="Z165" s="47">
        <f>IF(V165&lt;O165,1,0)</f>
        <v>0</v>
      </c>
      <c r="AA165" s="47">
        <f>SUM(W165:Z165)</f>
        <v>1</v>
      </c>
      <c r="AB165" s="50">
        <f>IF( S165&lt;&gt;"--", S165, IF( T165&lt;&gt;"--", T165, IF( U165&lt;&gt;"--", U165, IF( V165&lt;&gt;"--", V165, "--" ))))</f>
        <v>44926</v>
      </c>
      <c r="AC165" s="47"/>
      <c r="AD165" s="47"/>
      <c r="AE165" s="47"/>
      <c r="AF165" s="85" t="s">
        <v>979</v>
      </c>
      <c r="AG165" s="44" t="s">
        <v>979</v>
      </c>
    </row>
    <row r="166" spans="1:53" s="52" customFormat="1" x14ac:dyDescent="0.3">
      <c r="A166" s="44" t="s">
        <v>1682</v>
      </c>
      <c r="B166" s="44" t="s">
        <v>1683</v>
      </c>
      <c r="C166" s="12" t="s">
        <v>32</v>
      </c>
      <c r="D166" s="44" t="s">
        <v>16</v>
      </c>
      <c r="E166" s="46" t="s">
        <v>1684</v>
      </c>
      <c r="F166" s="14">
        <v>1073</v>
      </c>
      <c r="G166" s="44" t="s">
        <v>1685</v>
      </c>
      <c r="H166" s="44" t="s">
        <v>172</v>
      </c>
      <c r="I166" s="44" t="s">
        <v>1673</v>
      </c>
      <c r="J166" s="14">
        <v>5002</v>
      </c>
      <c r="K166" s="44" t="s">
        <v>173</v>
      </c>
      <c r="L166" s="44" t="s">
        <v>100</v>
      </c>
      <c r="M166" s="44" t="s">
        <v>22</v>
      </c>
      <c r="N166" s="14">
        <v>55413</v>
      </c>
      <c r="O166" s="15">
        <f t="shared" si="71"/>
        <v>44165</v>
      </c>
      <c r="P166" s="15">
        <v>44166</v>
      </c>
      <c r="Q166" s="48">
        <f t="shared" si="78"/>
        <v>44105</v>
      </c>
      <c r="R166" s="11" t="s">
        <v>1686</v>
      </c>
      <c r="S166" s="41"/>
      <c r="T166" s="41"/>
      <c r="U166" s="41"/>
      <c r="V166" s="41"/>
      <c r="W166" s="14"/>
      <c r="X166" s="14"/>
      <c r="Y166" s="14"/>
      <c r="Z166" s="14"/>
      <c r="AA166" s="14"/>
      <c r="AB166" s="41"/>
      <c r="AC166" s="14"/>
      <c r="AD166" s="14"/>
      <c r="AE166" s="14"/>
      <c r="AF166" s="19"/>
      <c r="AG166" s="11" t="s">
        <v>1567</v>
      </c>
      <c r="AH166" s="26"/>
      <c r="AI166" s="26"/>
      <c r="AJ166" s="26"/>
    </row>
    <row r="167" spans="1:53" s="52" customFormat="1" x14ac:dyDescent="0.3">
      <c r="A167" s="44" t="s">
        <v>198</v>
      </c>
      <c r="B167" s="44" t="s">
        <v>199</v>
      </c>
      <c r="C167" s="45"/>
      <c r="D167" s="44" t="s">
        <v>16</v>
      </c>
      <c r="E167" s="89" t="s">
        <v>1687</v>
      </c>
      <c r="F167" s="47">
        <v>935</v>
      </c>
      <c r="G167" s="44" t="s">
        <v>759</v>
      </c>
      <c r="H167" s="88" t="s">
        <v>78</v>
      </c>
      <c r="I167" s="44"/>
      <c r="J167" s="47">
        <v>5111</v>
      </c>
      <c r="K167" s="69" t="s">
        <v>79</v>
      </c>
      <c r="L167" s="70" t="s">
        <v>86</v>
      </c>
      <c r="M167" s="44" t="s">
        <v>81</v>
      </c>
      <c r="N167" s="70">
        <v>57106</v>
      </c>
      <c r="O167" s="48">
        <f t="shared" si="71"/>
        <v>44255</v>
      </c>
      <c r="P167" s="48">
        <v>44256</v>
      </c>
      <c r="Q167" s="48">
        <f t="shared" si="78"/>
        <v>44195</v>
      </c>
      <c r="R167" s="66"/>
      <c r="S167" s="49" t="s">
        <v>974</v>
      </c>
      <c r="T167" s="49">
        <v>45291</v>
      </c>
      <c r="U167" s="49" t="s">
        <v>974</v>
      </c>
      <c r="V167" s="49" t="s">
        <v>974</v>
      </c>
      <c r="W167" s="47">
        <f>IF(S167&lt;O167,1,0)</f>
        <v>0</v>
      </c>
      <c r="X167" s="47">
        <f>IF(T167&lt;O167,1,0)</f>
        <v>0</v>
      </c>
      <c r="Y167" s="47">
        <f>IF(U167&lt;O167,1,0)</f>
        <v>0</v>
      </c>
      <c r="Z167" s="47">
        <f>IF(V167&lt;O167,1,0)</f>
        <v>0</v>
      </c>
      <c r="AA167" s="47">
        <f>SUM(W167:Z167)</f>
        <v>0</v>
      </c>
      <c r="AB167" s="50">
        <f>IF( S167&lt;&gt;"--", S167, IF( T167&lt;&gt;"--", T167, IF( U167&lt;&gt;"--", U167, IF( V167&lt;&gt;"--", V167, "--" ))))</f>
        <v>45291</v>
      </c>
      <c r="AC167" s="47"/>
      <c r="AD167" s="47"/>
      <c r="AE167" s="47"/>
      <c r="AF167" s="85" t="s">
        <v>979</v>
      </c>
      <c r="AG167" s="44" t="s">
        <v>979</v>
      </c>
      <c r="AH167" s="52" t="s">
        <v>1356</v>
      </c>
      <c r="AI167" s="52" t="s">
        <v>1267</v>
      </c>
    </row>
    <row r="168" spans="1:53" s="26" customFormat="1" x14ac:dyDescent="0.3">
      <c r="A168" s="44" t="s">
        <v>1688</v>
      </c>
      <c r="B168" s="44" t="s">
        <v>1313</v>
      </c>
      <c r="C168" s="45"/>
      <c r="D168" s="44" t="s">
        <v>25</v>
      </c>
      <c r="E168" s="46" t="s">
        <v>1689</v>
      </c>
      <c r="F168" s="47">
        <v>848</v>
      </c>
      <c r="G168" s="72" t="s">
        <v>1690</v>
      </c>
      <c r="H168" s="44" t="s">
        <v>1095</v>
      </c>
      <c r="I168" s="44"/>
      <c r="J168" s="47">
        <v>5079</v>
      </c>
      <c r="K168" s="44" t="s">
        <v>1096</v>
      </c>
      <c r="L168" s="44" t="s">
        <v>1097</v>
      </c>
      <c r="M168" s="44" t="s">
        <v>1098</v>
      </c>
      <c r="N168" s="47">
        <v>33619</v>
      </c>
      <c r="O168" s="48">
        <f t="shared" si="71"/>
        <v>44043</v>
      </c>
      <c r="P168" s="48">
        <v>44044</v>
      </c>
      <c r="Q168" s="48">
        <f t="shared" ref="Q168:Q172" si="79">O168-60</f>
        <v>43983</v>
      </c>
      <c r="R168" s="44"/>
      <c r="S168" s="49" t="s">
        <v>974</v>
      </c>
      <c r="T168" s="50">
        <v>44561</v>
      </c>
      <c r="U168" s="49" t="s">
        <v>974</v>
      </c>
      <c r="V168" s="49" t="s">
        <v>974</v>
      </c>
      <c r="W168" s="47">
        <f>IF(S168&lt;O168,1,0)</f>
        <v>0</v>
      </c>
      <c r="X168" s="47">
        <f>IF(T168&lt;O168,1,0)</f>
        <v>0</v>
      </c>
      <c r="Y168" s="47">
        <f>IF(U168&lt;O168,1,0)</f>
        <v>0</v>
      </c>
      <c r="Z168" s="47">
        <f>IF(V168&lt;O168,1,0)</f>
        <v>0</v>
      </c>
      <c r="AA168" s="47">
        <f>SUM(W168:Z168)</f>
        <v>0</v>
      </c>
      <c r="AB168" s="50">
        <f>IF( S168&lt;&gt;"--", S168, IF( T168&lt;&gt;"--", T168, IF( U168&lt;&gt;"--", U168, IF( V168&lt;&gt;"--", V168, "--" ))))</f>
        <v>44561</v>
      </c>
      <c r="AC168" s="52"/>
      <c r="AD168" s="52"/>
      <c r="AE168" s="52"/>
      <c r="AF168" s="85" t="s">
        <v>979</v>
      </c>
      <c r="AG168" s="44" t="s">
        <v>979</v>
      </c>
      <c r="AH168" s="52"/>
      <c r="AI168" s="52"/>
      <c r="AJ168" s="52"/>
    </row>
    <row r="169" spans="1:53" s="52" customFormat="1" x14ac:dyDescent="0.3">
      <c r="A169" s="44" t="s">
        <v>1691</v>
      </c>
      <c r="B169" s="44" t="s">
        <v>936</v>
      </c>
      <c r="C169" s="45"/>
      <c r="D169" s="44" t="s">
        <v>16</v>
      </c>
      <c r="E169" s="46" t="s">
        <v>1692</v>
      </c>
      <c r="F169" s="47">
        <v>698</v>
      </c>
      <c r="G169" s="44" t="s">
        <v>408</v>
      </c>
      <c r="H169" s="88" t="s">
        <v>78</v>
      </c>
      <c r="I169" s="44"/>
      <c r="J169" s="47">
        <v>5111</v>
      </c>
      <c r="K169" s="69" t="s">
        <v>79</v>
      </c>
      <c r="L169" s="70" t="s">
        <v>86</v>
      </c>
      <c r="M169" s="44" t="s">
        <v>81</v>
      </c>
      <c r="N169" s="70">
        <v>57106</v>
      </c>
      <c r="O169" s="48">
        <f t="shared" si="71"/>
        <v>44227</v>
      </c>
      <c r="P169" s="48">
        <v>44228</v>
      </c>
      <c r="Q169" s="48">
        <f t="shared" si="79"/>
        <v>44167</v>
      </c>
      <c r="R169" s="44"/>
      <c r="S169" s="49" t="s">
        <v>974</v>
      </c>
      <c r="T169" s="49" t="s">
        <v>974</v>
      </c>
      <c r="U169" s="49">
        <v>45291</v>
      </c>
      <c r="V169" s="49" t="s">
        <v>974</v>
      </c>
      <c r="W169" s="47">
        <f>IF(S169&lt;O169,1,0)</f>
        <v>0</v>
      </c>
      <c r="X169" s="47">
        <f>IF(T169&lt;O169,1,0)</f>
        <v>0</v>
      </c>
      <c r="Y169" s="47">
        <f>IF(U169&lt;O169,1,0)</f>
        <v>0</v>
      </c>
      <c r="Z169" s="47">
        <f>IF(V169&lt;O169,1,0)</f>
        <v>0</v>
      </c>
      <c r="AA169" s="47">
        <f>SUM(W169:Z169)</f>
        <v>0</v>
      </c>
      <c r="AB169" s="50">
        <f>IF( S169&lt;&gt;"--", S169, IF( T169&lt;&gt;"--", T169, IF( U169&lt;&gt;"--", U169, IF( V169&lt;&gt;"--", V169, "--" ))))</f>
        <v>45291</v>
      </c>
      <c r="AC169" s="47"/>
      <c r="AD169" s="47"/>
      <c r="AE169" s="47"/>
      <c r="AF169" s="85" t="s">
        <v>979</v>
      </c>
      <c r="AG169" s="44" t="s">
        <v>979</v>
      </c>
    </row>
    <row r="170" spans="1:53" s="52" customFormat="1" x14ac:dyDescent="0.3">
      <c r="A170" s="44" t="s">
        <v>1651</v>
      </c>
      <c r="B170" s="44" t="s">
        <v>1693</v>
      </c>
      <c r="C170" s="12" t="s">
        <v>993</v>
      </c>
      <c r="D170" s="44" t="s">
        <v>25</v>
      </c>
      <c r="E170" s="46" t="s">
        <v>1694</v>
      </c>
      <c r="F170" s="14">
        <v>462</v>
      </c>
      <c r="G170" s="11" t="s">
        <v>1695</v>
      </c>
      <c r="H170" s="44" t="s">
        <v>42</v>
      </c>
      <c r="I170" s="11" t="s">
        <v>1696</v>
      </c>
      <c r="J170" s="14">
        <v>5118</v>
      </c>
      <c r="K170" s="11" t="s">
        <v>1158</v>
      </c>
      <c r="L170" s="83" t="s">
        <v>425</v>
      </c>
      <c r="M170" s="83" t="s">
        <v>22</v>
      </c>
      <c r="N170" s="14">
        <v>55426</v>
      </c>
      <c r="O170" s="15">
        <f t="shared" si="71"/>
        <v>44135</v>
      </c>
      <c r="P170" s="15">
        <v>44136</v>
      </c>
      <c r="Q170" s="15">
        <f t="shared" si="79"/>
        <v>44075</v>
      </c>
      <c r="R170" s="11" t="s">
        <v>1697</v>
      </c>
      <c r="S170" s="41"/>
      <c r="T170" s="41"/>
      <c r="U170" s="41"/>
      <c r="V170" s="41"/>
      <c r="W170" s="14"/>
      <c r="X170" s="14"/>
      <c r="Y170" s="14"/>
      <c r="Z170" s="14"/>
      <c r="AA170" s="14"/>
      <c r="AB170" s="41"/>
      <c r="AC170" s="14"/>
      <c r="AD170" s="14"/>
      <c r="AE170" s="14"/>
      <c r="AF170" s="19"/>
      <c r="AG170" s="44" t="s">
        <v>1567</v>
      </c>
      <c r="AH170" s="26"/>
      <c r="AI170" s="26"/>
      <c r="AJ170" s="26"/>
    </row>
    <row r="171" spans="1:53" s="52" customFormat="1" x14ac:dyDescent="0.3">
      <c r="A171" s="44" t="s">
        <v>1698</v>
      </c>
      <c r="B171" s="44" t="s">
        <v>1699</v>
      </c>
      <c r="C171" s="45"/>
      <c r="D171" s="44" t="s">
        <v>25</v>
      </c>
      <c r="E171" s="46" t="s">
        <v>1700</v>
      </c>
      <c r="F171" s="47">
        <v>179</v>
      </c>
      <c r="G171" s="44" t="s">
        <v>1701</v>
      </c>
      <c r="H171" s="44" t="s">
        <v>1702</v>
      </c>
      <c r="I171" s="44"/>
      <c r="J171" s="47">
        <v>5078</v>
      </c>
      <c r="K171" s="44" t="s">
        <v>795</v>
      </c>
      <c r="L171" s="44" t="s">
        <v>1703</v>
      </c>
      <c r="M171" s="44" t="s">
        <v>22</v>
      </c>
      <c r="N171" s="47">
        <v>56379</v>
      </c>
      <c r="O171" s="48">
        <f t="shared" si="71"/>
        <v>44012</v>
      </c>
      <c r="P171" s="48">
        <v>44013</v>
      </c>
      <c r="Q171" s="48">
        <f t="shared" si="79"/>
        <v>43952</v>
      </c>
      <c r="R171" s="44"/>
      <c r="S171" s="49" t="s">
        <v>974</v>
      </c>
      <c r="T171" s="50">
        <v>44196</v>
      </c>
      <c r="U171" s="49" t="s">
        <v>974</v>
      </c>
      <c r="V171" s="49" t="s">
        <v>974</v>
      </c>
      <c r="W171" s="47">
        <f>IF(S171&lt;O171,1,0)</f>
        <v>0</v>
      </c>
      <c r="X171" s="47">
        <f>IF(T171&lt;O171,1,0)</f>
        <v>0</v>
      </c>
      <c r="Y171" s="47">
        <f>IF(U171&lt;O171,1,0)</f>
        <v>0</v>
      </c>
      <c r="Z171" s="47">
        <f>IF(V171&lt;O171,1,0)</f>
        <v>0</v>
      </c>
      <c r="AA171" s="47">
        <f>SUM(W171:Z171)</f>
        <v>0</v>
      </c>
      <c r="AB171" s="50">
        <f>IF( S171&lt;&gt;"--", S171, IF( T171&lt;&gt;"--", T171, IF( U171&lt;&gt;"--", U171, IF( V171&lt;&gt;"--", V171, "--" ))))</f>
        <v>44196</v>
      </c>
      <c r="AC171" s="47"/>
      <c r="AD171" s="47"/>
      <c r="AE171" s="47"/>
      <c r="AF171" s="85" t="s">
        <v>979</v>
      </c>
      <c r="AG171" s="44" t="s">
        <v>979</v>
      </c>
      <c r="AJ171" s="52" t="s">
        <v>979</v>
      </c>
    </row>
    <row r="172" spans="1:53" s="26" customFormat="1" x14ac:dyDescent="0.3">
      <c r="A172" s="44" t="s">
        <v>1704</v>
      </c>
      <c r="B172" s="44" t="s">
        <v>533</v>
      </c>
      <c r="C172" s="12"/>
      <c r="D172" s="44" t="s">
        <v>16</v>
      </c>
      <c r="E172" s="46" t="s">
        <v>1705</v>
      </c>
      <c r="F172" s="14">
        <v>800</v>
      </c>
      <c r="G172" s="44" t="s">
        <v>1706</v>
      </c>
      <c r="H172" s="44" t="s">
        <v>71</v>
      </c>
      <c r="I172" s="11"/>
      <c r="J172" s="14">
        <v>5082</v>
      </c>
      <c r="K172" s="44" t="s">
        <v>1495</v>
      </c>
      <c r="L172" s="44" t="s">
        <v>73</v>
      </c>
      <c r="M172" s="44" t="s">
        <v>22</v>
      </c>
      <c r="N172" s="14">
        <v>55345</v>
      </c>
      <c r="O172" s="15">
        <f t="shared" si="71"/>
        <v>44196</v>
      </c>
      <c r="P172" s="15">
        <v>44197</v>
      </c>
      <c r="Q172" s="48">
        <f t="shared" si="79"/>
        <v>44136</v>
      </c>
      <c r="R172" s="11"/>
      <c r="S172" s="41"/>
      <c r="T172" s="41"/>
      <c r="U172" s="41"/>
      <c r="V172" s="41"/>
      <c r="W172" s="14"/>
      <c r="X172" s="14"/>
      <c r="Y172" s="14"/>
      <c r="Z172" s="14"/>
      <c r="AA172" s="14"/>
      <c r="AB172" s="41"/>
      <c r="AC172" s="14"/>
      <c r="AD172" s="14"/>
      <c r="AE172" s="14"/>
      <c r="AF172" s="19"/>
      <c r="AG172" s="11"/>
    </row>
    <row r="173" spans="1:53" s="52" customFormat="1" x14ac:dyDescent="0.3">
      <c r="A173" s="44" t="s">
        <v>1707</v>
      </c>
      <c r="B173" s="44" t="s">
        <v>1708</v>
      </c>
      <c r="C173" s="45"/>
      <c r="D173" s="44" t="s">
        <v>16</v>
      </c>
      <c r="E173" s="46" t="s">
        <v>1709</v>
      </c>
      <c r="F173" s="47">
        <v>753</v>
      </c>
      <c r="G173" s="44" t="s">
        <v>1710</v>
      </c>
      <c r="H173" s="44" t="s">
        <v>78</v>
      </c>
      <c r="I173" s="44"/>
      <c r="J173" s="47">
        <v>5111</v>
      </c>
      <c r="K173" s="69" t="s">
        <v>79</v>
      </c>
      <c r="L173" s="70" t="s">
        <v>86</v>
      </c>
      <c r="M173" s="71" t="s">
        <v>81</v>
      </c>
      <c r="N173" s="70">
        <v>57106</v>
      </c>
      <c r="O173" s="48">
        <f t="shared" si="71"/>
        <v>44227</v>
      </c>
      <c r="P173" s="48">
        <v>44228</v>
      </c>
      <c r="Q173" s="48">
        <f t="shared" ref="Q173:Q181" si="80">O173-60</f>
        <v>44167</v>
      </c>
      <c r="R173" s="44"/>
      <c r="S173" s="49">
        <v>44834</v>
      </c>
      <c r="T173" s="49" t="s">
        <v>974</v>
      </c>
      <c r="U173" s="49" t="s">
        <v>974</v>
      </c>
      <c r="V173" s="49" t="s">
        <v>974</v>
      </c>
      <c r="W173" s="47">
        <f t="shared" ref="W173:W182" si="81">IF(S173&lt;O173,1,0)</f>
        <v>0</v>
      </c>
      <c r="X173" s="47">
        <f t="shared" ref="X173:X182" si="82">IF(T173&lt;O173,1,0)</f>
        <v>0</v>
      </c>
      <c r="Y173" s="47">
        <f t="shared" ref="Y173:Y182" si="83">IF(U173&lt;O173,1,0)</f>
        <v>0</v>
      </c>
      <c r="Z173" s="47">
        <f t="shared" ref="Z173:Z182" si="84">IF(V173&lt;O173,1,0)</f>
        <v>0</v>
      </c>
      <c r="AA173" s="47">
        <f t="shared" ref="AA173:AA182" si="85">SUM(W173:Z173)</f>
        <v>0</v>
      </c>
      <c r="AB173" s="50">
        <f t="shared" ref="AB173:AB182" si="86">IF( S173&lt;&gt;"--", S173, IF( T173&lt;&gt;"--", T173, IF( U173&lt;&gt;"--", U173, IF( V173&lt;&gt;"--", V173, "--" ))))</f>
        <v>44834</v>
      </c>
      <c r="AC173" s="47"/>
      <c r="AD173" s="47"/>
      <c r="AE173" s="47"/>
      <c r="AF173" s="85" t="s">
        <v>979</v>
      </c>
      <c r="AG173" s="44" t="s">
        <v>979</v>
      </c>
      <c r="AJ173" s="52" t="s">
        <v>979</v>
      </c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</row>
    <row r="174" spans="1:53" s="52" customFormat="1" x14ac:dyDescent="0.3">
      <c r="A174" s="44" t="s">
        <v>38</v>
      </c>
      <c r="B174" s="44" t="s">
        <v>637</v>
      </c>
      <c r="C174" s="45"/>
      <c r="D174" s="44" t="s">
        <v>16</v>
      </c>
      <c r="E174" s="89" t="s">
        <v>1711</v>
      </c>
      <c r="F174" s="47">
        <v>820</v>
      </c>
      <c r="G174" s="44" t="s">
        <v>1712</v>
      </c>
      <c r="H174" s="88" t="s">
        <v>78</v>
      </c>
      <c r="I174" s="44"/>
      <c r="J174" s="47">
        <v>5111</v>
      </c>
      <c r="K174" s="69" t="s">
        <v>79</v>
      </c>
      <c r="L174" s="70" t="s">
        <v>86</v>
      </c>
      <c r="M174" s="44" t="s">
        <v>81</v>
      </c>
      <c r="N174" s="70">
        <v>57106</v>
      </c>
      <c r="O174" s="48">
        <f t="shared" si="71"/>
        <v>44255</v>
      </c>
      <c r="P174" s="48">
        <v>44256</v>
      </c>
      <c r="Q174" s="48">
        <f t="shared" si="80"/>
        <v>44195</v>
      </c>
      <c r="R174" s="44"/>
      <c r="S174" s="49">
        <v>44651</v>
      </c>
      <c r="T174" s="49" t="s">
        <v>974</v>
      </c>
      <c r="U174" s="49" t="s">
        <v>974</v>
      </c>
      <c r="V174" s="49" t="s">
        <v>974</v>
      </c>
      <c r="W174" s="47">
        <f t="shared" si="81"/>
        <v>0</v>
      </c>
      <c r="X174" s="47">
        <f t="shared" si="82"/>
        <v>0</v>
      </c>
      <c r="Y174" s="47">
        <f t="shared" si="83"/>
        <v>0</v>
      </c>
      <c r="Z174" s="47">
        <f t="shared" si="84"/>
        <v>0</v>
      </c>
      <c r="AA174" s="47">
        <f t="shared" si="85"/>
        <v>0</v>
      </c>
      <c r="AB174" s="50">
        <f t="shared" si="86"/>
        <v>44651</v>
      </c>
      <c r="AC174" s="47"/>
      <c r="AD174" s="47"/>
      <c r="AE174" s="47"/>
      <c r="AF174" s="85" t="s">
        <v>979</v>
      </c>
      <c r="AG174" s="44" t="s">
        <v>979</v>
      </c>
    </row>
    <row r="175" spans="1:53" s="52" customFormat="1" x14ac:dyDescent="0.3">
      <c r="A175" s="44" t="s">
        <v>1713</v>
      </c>
      <c r="B175" s="44" t="s">
        <v>292</v>
      </c>
      <c r="C175" s="45"/>
      <c r="D175" s="44" t="s">
        <v>25</v>
      </c>
      <c r="E175" s="46" t="s">
        <v>1714</v>
      </c>
      <c r="F175" s="47">
        <v>953</v>
      </c>
      <c r="G175" s="44" t="s">
        <v>1715</v>
      </c>
      <c r="H175" s="44" t="s">
        <v>196</v>
      </c>
      <c r="I175" s="44"/>
      <c r="J175" s="47">
        <v>5011</v>
      </c>
      <c r="K175" s="44" t="s">
        <v>327</v>
      </c>
      <c r="L175" s="44" t="s">
        <v>328</v>
      </c>
      <c r="M175" s="44" t="s">
        <v>22</v>
      </c>
      <c r="N175" s="47">
        <v>55802</v>
      </c>
      <c r="O175" s="48">
        <f t="shared" ref="O175:O183" si="87">P175-1</f>
        <v>44196</v>
      </c>
      <c r="P175" s="48">
        <v>44197</v>
      </c>
      <c r="Q175" s="48">
        <f t="shared" si="80"/>
        <v>44136</v>
      </c>
      <c r="R175" s="44"/>
      <c r="S175" s="49">
        <v>45016</v>
      </c>
      <c r="T175" s="49" t="s">
        <v>974</v>
      </c>
      <c r="U175" s="49" t="s">
        <v>974</v>
      </c>
      <c r="V175" s="49" t="s">
        <v>974</v>
      </c>
      <c r="W175" s="47">
        <f t="shared" si="81"/>
        <v>0</v>
      </c>
      <c r="X175" s="47">
        <f t="shared" si="82"/>
        <v>0</v>
      </c>
      <c r="Y175" s="47">
        <f t="shared" si="83"/>
        <v>0</v>
      </c>
      <c r="Z175" s="47">
        <f t="shared" si="84"/>
        <v>0</v>
      </c>
      <c r="AA175" s="47">
        <f t="shared" si="85"/>
        <v>0</v>
      </c>
      <c r="AB175" s="50">
        <f t="shared" si="86"/>
        <v>45016</v>
      </c>
      <c r="AC175" s="88"/>
      <c r="AD175" s="88"/>
      <c r="AE175" s="88"/>
      <c r="AF175" s="31" t="s">
        <v>1567</v>
      </c>
      <c r="AG175" s="88" t="s">
        <v>1716</v>
      </c>
      <c r="AH175" s="88"/>
      <c r="AI175" s="88"/>
      <c r="AJ175" s="88"/>
    </row>
    <row r="176" spans="1:53" s="52" customFormat="1" x14ac:dyDescent="0.3">
      <c r="A176" s="44" t="s">
        <v>1717</v>
      </c>
      <c r="B176" s="44" t="s">
        <v>1718</v>
      </c>
      <c r="C176" s="45"/>
      <c r="D176" s="44" t="s">
        <v>16</v>
      </c>
      <c r="E176" s="46" t="s">
        <v>1719</v>
      </c>
      <c r="F176" s="47">
        <v>609</v>
      </c>
      <c r="G176" s="44" t="s">
        <v>1720</v>
      </c>
      <c r="H176" s="44" t="s">
        <v>1721</v>
      </c>
      <c r="I176" s="44"/>
      <c r="J176" s="47">
        <v>5226</v>
      </c>
      <c r="K176" s="44" t="s">
        <v>1722</v>
      </c>
      <c r="L176" s="44" t="s">
        <v>100</v>
      </c>
      <c r="M176" s="44" t="s">
        <v>22</v>
      </c>
      <c r="N176" s="47">
        <v>55408</v>
      </c>
      <c r="O176" s="48">
        <f t="shared" si="87"/>
        <v>44227</v>
      </c>
      <c r="P176" s="48">
        <v>44228</v>
      </c>
      <c r="Q176" s="48">
        <f t="shared" si="80"/>
        <v>44167</v>
      </c>
      <c r="R176" s="44"/>
      <c r="S176" s="49" t="s">
        <v>974</v>
      </c>
      <c r="T176" s="49">
        <v>44196</v>
      </c>
      <c r="U176" s="49" t="s">
        <v>974</v>
      </c>
      <c r="V176" s="49" t="s">
        <v>974</v>
      </c>
      <c r="W176" s="47">
        <f t="shared" si="81"/>
        <v>0</v>
      </c>
      <c r="X176" s="47">
        <f t="shared" si="82"/>
        <v>1</v>
      </c>
      <c r="Y176" s="47">
        <f t="shared" si="83"/>
        <v>0</v>
      </c>
      <c r="Z176" s="47">
        <f t="shared" si="84"/>
        <v>0</v>
      </c>
      <c r="AA176" s="47">
        <f t="shared" si="85"/>
        <v>1</v>
      </c>
      <c r="AB176" s="50">
        <f t="shared" si="86"/>
        <v>44196</v>
      </c>
      <c r="AC176" s="47"/>
      <c r="AD176" s="47"/>
      <c r="AE176" s="47"/>
      <c r="AF176" s="85" t="s">
        <v>979</v>
      </c>
      <c r="AG176" s="44" t="s">
        <v>979</v>
      </c>
    </row>
    <row r="177" spans="1:53" s="52" customFormat="1" x14ac:dyDescent="0.3">
      <c r="A177" s="44" t="s">
        <v>1723</v>
      </c>
      <c r="B177" s="44" t="s">
        <v>1724</v>
      </c>
      <c r="C177" s="45"/>
      <c r="D177" s="44" t="s">
        <v>16</v>
      </c>
      <c r="E177" s="46" t="s">
        <v>1725</v>
      </c>
      <c r="F177" s="47">
        <v>607</v>
      </c>
      <c r="G177" s="44" t="s">
        <v>1726</v>
      </c>
      <c r="H177" s="44" t="s">
        <v>49</v>
      </c>
      <c r="I177" s="44"/>
      <c r="J177" s="47">
        <v>5146</v>
      </c>
      <c r="K177" s="44" t="s">
        <v>50</v>
      </c>
      <c r="L177" s="44" t="s">
        <v>1727</v>
      </c>
      <c r="M177" s="44" t="s">
        <v>22</v>
      </c>
      <c r="N177" s="47">
        <v>55112</v>
      </c>
      <c r="O177" s="48">
        <f t="shared" si="87"/>
        <v>44255</v>
      </c>
      <c r="P177" s="48">
        <v>44256</v>
      </c>
      <c r="Q177" s="48">
        <f t="shared" si="80"/>
        <v>44195</v>
      </c>
      <c r="R177" s="44"/>
      <c r="S177" s="49">
        <v>44469</v>
      </c>
      <c r="T177" s="49" t="s">
        <v>974</v>
      </c>
      <c r="U177" s="49" t="s">
        <v>974</v>
      </c>
      <c r="V177" s="49" t="s">
        <v>974</v>
      </c>
      <c r="W177" s="47">
        <f t="shared" si="81"/>
        <v>0</v>
      </c>
      <c r="X177" s="47">
        <f t="shared" si="82"/>
        <v>0</v>
      </c>
      <c r="Y177" s="47">
        <f t="shared" si="83"/>
        <v>0</v>
      </c>
      <c r="Z177" s="47">
        <f t="shared" si="84"/>
        <v>0</v>
      </c>
      <c r="AA177" s="47">
        <f t="shared" si="85"/>
        <v>0</v>
      </c>
      <c r="AB177" s="50">
        <f t="shared" si="86"/>
        <v>44469</v>
      </c>
      <c r="AC177" s="47"/>
      <c r="AD177" s="47"/>
      <c r="AE177" s="47"/>
      <c r="AF177" s="85" t="s">
        <v>979</v>
      </c>
      <c r="AG177" s="44" t="s">
        <v>979</v>
      </c>
    </row>
    <row r="178" spans="1:53" s="52" customFormat="1" x14ac:dyDescent="0.3">
      <c r="A178" s="58" t="s">
        <v>662</v>
      </c>
      <c r="B178" s="58" t="s">
        <v>1728</v>
      </c>
      <c r="C178" s="59"/>
      <c r="D178" s="58" t="s">
        <v>25</v>
      </c>
      <c r="E178" s="60" t="s">
        <v>1729</v>
      </c>
      <c r="F178" s="61">
        <v>190</v>
      </c>
      <c r="G178" s="58" t="s">
        <v>1730</v>
      </c>
      <c r="H178" s="58" t="s">
        <v>55</v>
      </c>
      <c r="I178" s="58"/>
      <c r="J178" s="61">
        <v>5021</v>
      </c>
      <c r="K178" s="58" t="s">
        <v>56</v>
      </c>
      <c r="L178" s="58" t="s">
        <v>57</v>
      </c>
      <c r="M178" s="58" t="s">
        <v>22</v>
      </c>
      <c r="N178" s="61">
        <v>55127</v>
      </c>
      <c r="O178" s="62">
        <f t="shared" si="87"/>
        <v>44286</v>
      </c>
      <c r="P178" s="62">
        <v>44287</v>
      </c>
      <c r="Q178" s="62">
        <f t="shared" si="80"/>
        <v>44226</v>
      </c>
      <c r="R178" s="58"/>
      <c r="S178" s="63">
        <v>44834</v>
      </c>
      <c r="T178" s="63" t="s">
        <v>974</v>
      </c>
      <c r="U178" s="63" t="s">
        <v>974</v>
      </c>
      <c r="V178" s="63" t="s">
        <v>974</v>
      </c>
      <c r="W178" s="61">
        <f t="shared" si="81"/>
        <v>0</v>
      </c>
      <c r="X178" s="61">
        <f t="shared" si="82"/>
        <v>0</v>
      </c>
      <c r="Y178" s="61">
        <f t="shared" si="83"/>
        <v>0</v>
      </c>
      <c r="Z178" s="61">
        <f t="shared" si="84"/>
        <v>0</v>
      </c>
      <c r="AA178" s="61">
        <f t="shared" si="85"/>
        <v>0</v>
      </c>
      <c r="AB178" s="64">
        <f t="shared" si="86"/>
        <v>44834</v>
      </c>
      <c r="AC178" s="61"/>
      <c r="AD178" s="61"/>
      <c r="AE178" s="61"/>
      <c r="AF178" s="104" t="s">
        <v>979</v>
      </c>
      <c r="AG178" s="44" t="s">
        <v>979</v>
      </c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</row>
    <row r="179" spans="1:53" s="26" customFormat="1" x14ac:dyDescent="0.3">
      <c r="A179" s="44" t="s">
        <v>1731</v>
      </c>
      <c r="B179" s="44" t="s">
        <v>92</v>
      </c>
      <c r="C179" s="45"/>
      <c r="D179" s="44" t="s">
        <v>16</v>
      </c>
      <c r="E179" s="89" t="s">
        <v>1732</v>
      </c>
      <c r="F179" s="47">
        <v>219</v>
      </c>
      <c r="G179" s="44" t="s">
        <v>1733</v>
      </c>
      <c r="H179" s="88" t="s">
        <v>71</v>
      </c>
      <c r="I179" s="44"/>
      <c r="J179" s="47">
        <v>5082</v>
      </c>
      <c r="K179" s="69" t="s">
        <v>1495</v>
      </c>
      <c r="L179" s="70" t="s">
        <v>73</v>
      </c>
      <c r="M179" s="44" t="s">
        <v>22</v>
      </c>
      <c r="N179" s="70">
        <v>55345</v>
      </c>
      <c r="O179" s="48">
        <f t="shared" si="87"/>
        <v>44469</v>
      </c>
      <c r="P179" s="48">
        <v>44470</v>
      </c>
      <c r="Q179" s="48">
        <f t="shared" si="80"/>
        <v>44409</v>
      </c>
      <c r="R179" s="44"/>
      <c r="S179" s="49" t="s">
        <v>974</v>
      </c>
      <c r="T179" s="49">
        <v>43830</v>
      </c>
      <c r="U179" s="49" t="s">
        <v>974</v>
      </c>
      <c r="V179" s="49" t="s">
        <v>974</v>
      </c>
      <c r="W179" s="47">
        <f t="shared" si="81"/>
        <v>0</v>
      </c>
      <c r="X179" s="47">
        <f t="shared" si="82"/>
        <v>1</v>
      </c>
      <c r="Y179" s="47">
        <f t="shared" si="83"/>
        <v>0</v>
      </c>
      <c r="Z179" s="47">
        <f t="shared" si="84"/>
        <v>0</v>
      </c>
      <c r="AA179" s="47">
        <f t="shared" si="85"/>
        <v>1</v>
      </c>
      <c r="AB179" s="50">
        <f t="shared" si="86"/>
        <v>43830</v>
      </c>
      <c r="AC179" s="47"/>
      <c r="AD179" s="47"/>
      <c r="AE179" s="47"/>
      <c r="AF179" s="103" t="s">
        <v>979</v>
      </c>
      <c r="AG179" s="44" t="s">
        <v>979</v>
      </c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:53" s="26" customFormat="1" x14ac:dyDescent="0.3">
      <c r="A180" s="44" t="s">
        <v>1734</v>
      </c>
      <c r="B180" s="44" t="s">
        <v>663</v>
      </c>
      <c r="C180" s="45"/>
      <c r="D180" s="44" t="s">
        <v>25</v>
      </c>
      <c r="E180" s="88" t="s">
        <v>1735</v>
      </c>
      <c r="F180" s="47">
        <v>160</v>
      </c>
      <c r="G180" s="44" t="s">
        <v>1736</v>
      </c>
      <c r="H180" s="44" t="s">
        <v>78</v>
      </c>
      <c r="I180" s="44"/>
      <c r="J180" s="47">
        <v>5111</v>
      </c>
      <c r="K180" s="69" t="s">
        <v>79</v>
      </c>
      <c r="L180" s="70" t="s">
        <v>86</v>
      </c>
      <c r="M180" s="71" t="s">
        <v>81</v>
      </c>
      <c r="N180" s="70">
        <v>57106</v>
      </c>
      <c r="O180" s="48">
        <f t="shared" si="87"/>
        <v>44347</v>
      </c>
      <c r="P180" s="48">
        <v>44348</v>
      </c>
      <c r="Q180" s="48">
        <f t="shared" si="80"/>
        <v>44287</v>
      </c>
      <c r="R180" s="44"/>
      <c r="S180" s="49" t="s">
        <v>974</v>
      </c>
      <c r="T180" s="50">
        <v>44561</v>
      </c>
      <c r="U180" s="49" t="s">
        <v>974</v>
      </c>
      <c r="V180" s="49" t="s">
        <v>974</v>
      </c>
      <c r="W180" s="47">
        <f t="shared" si="81"/>
        <v>0</v>
      </c>
      <c r="X180" s="47">
        <f t="shared" si="82"/>
        <v>0</v>
      </c>
      <c r="Y180" s="47">
        <f t="shared" si="83"/>
        <v>0</v>
      </c>
      <c r="Z180" s="47">
        <f t="shared" si="84"/>
        <v>0</v>
      </c>
      <c r="AA180" s="47">
        <f t="shared" si="85"/>
        <v>0</v>
      </c>
      <c r="AB180" s="50">
        <f t="shared" si="86"/>
        <v>44561</v>
      </c>
      <c r="AC180" s="47"/>
      <c r="AD180" s="47"/>
      <c r="AE180" s="47"/>
      <c r="AF180" s="103" t="s">
        <v>979</v>
      </c>
      <c r="AG180" s="44" t="s">
        <v>979</v>
      </c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:53" s="52" customFormat="1" x14ac:dyDescent="0.3">
      <c r="A181" s="44" t="s">
        <v>1737</v>
      </c>
      <c r="B181" s="44" t="s">
        <v>1738</v>
      </c>
      <c r="C181" s="45"/>
      <c r="D181" s="44" t="s">
        <v>25</v>
      </c>
      <c r="E181" s="46" t="s">
        <v>1739</v>
      </c>
      <c r="F181" s="47">
        <v>803</v>
      </c>
      <c r="G181" s="44" t="s">
        <v>1740</v>
      </c>
      <c r="H181" s="44" t="s">
        <v>1741</v>
      </c>
      <c r="I181" s="44"/>
      <c r="J181" s="47">
        <v>5188</v>
      </c>
      <c r="K181" s="44" t="s">
        <v>1742</v>
      </c>
      <c r="L181" s="44" t="s">
        <v>862</v>
      </c>
      <c r="M181" s="44" t="s">
        <v>22</v>
      </c>
      <c r="N181" s="47">
        <v>56401</v>
      </c>
      <c r="O181" s="48">
        <f t="shared" si="87"/>
        <v>44255</v>
      </c>
      <c r="P181" s="48">
        <v>44256</v>
      </c>
      <c r="Q181" s="48">
        <f t="shared" si="80"/>
        <v>44195</v>
      </c>
      <c r="R181" s="44"/>
      <c r="S181" s="49">
        <v>45016</v>
      </c>
      <c r="T181" s="49" t="s">
        <v>974</v>
      </c>
      <c r="U181" s="49" t="s">
        <v>974</v>
      </c>
      <c r="V181" s="49" t="s">
        <v>974</v>
      </c>
      <c r="W181" s="47">
        <f t="shared" si="81"/>
        <v>0</v>
      </c>
      <c r="X181" s="47">
        <f t="shared" si="82"/>
        <v>0</v>
      </c>
      <c r="Y181" s="47">
        <f t="shared" si="83"/>
        <v>0</v>
      </c>
      <c r="Z181" s="47">
        <f t="shared" si="84"/>
        <v>0</v>
      </c>
      <c r="AA181" s="47">
        <f t="shared" si="85"/>
        <v>0</v>
      </c>
      <c r="AB181" s="50">
        <f t="shared" si="86"/>
        <v>45016</v>
      </c>
      <c r="AC181" s="47"/>
      <c r="AD181" s="47"/>
      <c r="AE181" s="47"/>
      <c r="AF181" s="103" t="s">
        <v>979</v>
      </c>
      <c r="AG181" s="44" t="s">
        <v>979</v>
      </c>
    </row>
    <row r="182" spans="1:53" s="52" customFormat="1" x14ac:dyDescent="0.3">
      <c r="A182" s="44" t="s">
        <v>1743</v>
      </c>
      <c r="B182" s="44" t="s">
        <v>1201</v>
      </c>
      <c r="C182" s="45"/>
      <c r="D182" s="44" t="s">
        <v>16</v>
      </c>
      <c r="E182" s="46" t="s">
        <v>1744</v>
      </c>
      <c r="F182" s="47">
        <v>108</v>
      </c>
      <c r="G182" s="44" t="s">
        <v>1745</v>
      </c>
      <c r="H182" s="44" t="s">
        <v>42</v>
      </c>
      <c r="I182" s="44"/>
      <c r="J182" s="47">
        <v>5118</v>
      </c>
      <c r="K182" s="44" t="s">
        <v>1746</v>
      </c>
      <c r="L182" s="44" t="s">
        <v>425</v>
      </c>
      <c r="M182" s="44" t="s">
        <v>22</v>
      </c>
      <c r="N182" s="47">
        <v>55426</v>
      </c>
      <c r="O182" s="48">
        <f t="shared" si="87"/>
        <v>44227</v>
      </c>
      <c r="P182" s="48">
        <v>44228</v>
      </c>
      <c r="Q182" s="48">
        <v>43829</v>
      </c>
      <c r="R182" s="44"/>
      <c r="S182" s="49" t="s">
        <v>974</v>
      </c>
      <c r="T182" s="49">
        <v>43830</v>
      </c>
      <c r="U182" s="49" t="s">
        <v>974</v>
      </c>
      <c r="V182" s="49" t="s">
        <v>974</v>
      </c>
      <c r="W182" s="47">
        <f t="shared" si="81"/>
        <v>0</v>
      </c>
      <c r="X182" s="47">
        <f t="shared" si="82"/>
        <v>1</v>
      </c>
      <c r="Y182" s="47">
        <f t="shared" si="83"/>
        <v>0</v>
      </c>
      <c r="Z182" s="47">
        <f t="shared" si="84"/>
        <v>0</v>
      </c>
      <c r="AA182" s="47">
        <f t="shared" si="85"/>
        <v>1</v>
      </c>
      <c r="AB182" s="50">
        <f t="shared" si="86"/>
        <v>43830</v>
      </c>
      <c r="AC182" s="47"/>
      <c r="AD182" s="47"/>
      <c r="AE182" s="47"/>
      <c r="AF182" s="103" t="s">
        <v>979</v>
      </c>
      <c r="AG182" s="44" t="s">
        <v>979</v>
      </c>
    </row>
    <row r="183" spans="1:53" s="52" customFormat="1" x14ac:dyDescent="0.3">
      <c r="A183" s="44" t="s">
        <v>1747</v>
      </c>
      <c r="B183" s="44" t="s">
        <v>61</v>
      </c>
      <c r="C183" s="12" t="s">
        <v>32</v>
      </c>
      <c r="D183" s="44" t="s">
        <v>25</v>
      </c>
      <c r="E183" s="46" t="s">
        <v>1748</v>
      </c>
      <c r="F183" s="14">
        <v>1081</v>
      </c>
      <c r="G183" s="44" t="s">
        <v>1749</v>
      </c>
      <c r="H183" s="44" t="s">
        <v>55</v>
      </c>
      <c r="I183" s="44" t="s">
        <v>1264</v>
      </c>
      <c r="J183" s="14">
        <v>5021</v>
      </c>
      <c r="K183" s="44" t="s">
        <v>56</v>
      </c>
      <c r="L183" s="44" t="s">
        <v>37</v>
      </c>
      <c r="M183" s="44" t="s">
        <v>22</v>
      </c>
      <c r="N183" s="14">
        <v>55127</v>
      </c>
      <c r="O183" s="15">
        <f t="shared" si="87"/>
        <v>44286</v>
      </c>
      <c r="P183" s="15">
        <v>44287</v>
      </c>
      <c r="Q183" s="15">
        <f t="shared" ref="Q183:Q188" si="88">O183-60</f>
        <v>44226</v>
      </c>
      <c r="R183" s="11" t="s">
        <v>1750</v>
      </c>
      <c r="S183" s="41"/>
      <c r="T183" s="41"/>
      <c r="U183" s="41"/>
      <c r="V183" s="41"/>
      <c r="W183" s="14"/>
      <c r="X183" s="14"/>
      <c r="Y183" s="14"/>
      <c r="Z183" s="14"/>
      <c r="AA183" s="14"/>
      <c r="AB183" s="41"/>
      <c r="AC183" s="14"/>
      <c r="AD183" s="14"/>
      <c r="AE183" s="14"/>
      <c r="AF183" s="102" t="s">
        <v>979</v>
      </c>
      <c r="AG183" s="11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</row>
    <row r="184" spans="1:53" s="26" customFormat="1" x14ac:dyDescent="0.3">
      <c r="A184" s="92" t="s">
        <v>1751</v>
      </c>
      <c r="B184" s="92" t="s">
        <v>1752</v>
      </c>
      <c r="C184" s="91"/>
      <c r="D184" s="92" t="s">
        <v>25</v>
      </c>
      <c r="E184" s="93" t="s">
        <v>1753</v>
      </c>
      <c r="F184" s="94">
        <v>162</v>
      </c>
      <c r="G184" s="92" t="s">
        <v>1754</v>
      </c>
      <c r="H184" s="92" t="s">
        <v>1755</v>
      </c>
      <c r="I184" s="92"/>
      <c r="J184" s="94">
        <v>5046</v>
      </c>
      <c r="K184" s="92" t="s">
        <v>1756</v>
      </c>
      <c r="L184" s="92" t="s">
        <v>51</v>
      </c>
      <c r="M184" s="92" t="s">
        <v>22</v>
      </c>
      <c r="N184" s="94">
        <v>55114</v>
      </c>
      <c r="O184" s="95">
        <f t="shared" ref="O184:O192" si="89">P184-1</f>
        <v>44196</v>
      </c>
      <c r="P184" s="95">
        <v>44197</v>
      </c>
      <c r="Q184" s="95">
        <f t="shared" si="88"/>
        <v>44136</v>
      </c>
      <c r="R184" s="92" t="s">
        <v>1757</v>
      </c>
      <c r="S184" s="96" t="s">
        <v>974</v>
      </c>
      <c r="T184" s="96">
        <v>44196</v>
      </c>
      <c r="U184" s="96" t="s">
        <v>974</v>
      </c>
      <c r="V184" s="96" t="s">
        <v>974</v>
      </c>
      <c r="W184" s="94">
        <f>IF(S184&lt;O184,1,0)</f>
        <v>0</v>
      </c>
      <c r="X184" s="94">
        <f>IF(T184&lt;O184,1,0)</f>
        <v>0</v>
      </c>
      <c r="Y184" s="94">
        <f>IF(U184&lt;O184,1,0)</f>
        <v>0</v>
      </c>
      <c r="Z184" s="94">
        <f>IF(V184&lt;O184,1,0)</f>
        <v>0</v>
      </c>
      <c r="AA184" s="94">
        <f>SUM(W184:Z184)</f>
        <v>0</v>
      </c>
      <c r="AB184" s="97">
        <f>IF( S184&lt;&gt;"--", S184, IF( T184&lt;&gt;"--", T184, IF( U184&lt;&gt;"--", U184, IF( V184&lt;&gt;"--", V184, "--" ))))</f>
        <v>44196</v>
      </c>
      <c r="AC184" s="94"/>
      <c r="AD184" s="94"/>
      <c r="AE184" s="94"/>
      <c r="AF184" s="98" t="s">
        <v>979</v>
      </c>
      <c r="AG184" s="92" t="s">
        <v>979</v>
      </c>
      <c r="AH184" s="99"/>
      <c r="AI184" s="99"/>
      <c r="AJ184" s="99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:53" s="52" customFormat="1" x14ac:dyDescent="0.3">
      <c r="A185" s="101" t="s">
        <v>1758</v>
      </c>
      <c r="B185" s="101" t="s">
        <v>1759</v>
      </c>
      <c r="C185" s="105"/>
      <c r="D185" s="101" t="s">
        <v>16</v>
      </c>
      <c r="E185" s="43" t="s">
        <v>1760</v>
      </c>
      <c r="F185" s="106">
        <v>741</v>
      </c>
      <c r="G185" s="101" t="s">
        <v>1761</v>
      </c>
      <c r="H185" s="101" t="s">
        <v>1762</v>
      </c>
      <c r="I185" s="101"/>
      <c r="J185" s="106">
        <v>5072</v>
      </c>
      <c r="K185" s="101" t="s">
        <v>1523</v>
      </c>
      <c r="L185" s="101" t="s">
        <v>328</v>
      </c>
      <c r="M185" s="101" t="s">
        <v>22</v>
      </c>
      <c r="N185" s="106">
        <v>55804</v>
      </c>
      <c r="O185" s="107">
        <f t="shared" si="89"/>
        <v>44286</v>
      </c>
      <c r="P185" s="107">
        <v>44287</v>
      </c>
      <c r="Q185" s="107">
        <f t="shared" si="88"/>
        <v>44226</v>
      </c>
      <c r="R185" s="101"/>
      <c r="S185" s="109" t="s">
        <v>974</v>
      </c>
      <c r="T185" s="109" t="s">
        <v>974</v>
      </c>
      <c r="U185" s="109">
        <v>44561</v>
      </c>
      <c r="V185" s="109" t="s">
        <v>974</v>
      </c>
      <c r="W185" s="106">
        <f>IF(S185&lt;O185,1,0)</f>
        <v>0</v>
      </c>
      <c r="X185" s="106">
        <f>IF(T185&lt;O185,1,0)</f>
        <v>0</v>
      </c>
      <c r="Y185" s="106">
        <f>IF(U185&lt;O185,1,0)</f>
        <v>0</v>
      </c>
      <c r="Z185" s="106">
        <f>IF(V185&lt;O185,1,0)</f>
        <v>0</v>
      </c>
      <c r="AA185" s="106">
        <f>SUM(W185:Z185)</f>
        <v>0</v>
      </c>
      <c r="AB185" s="108">
        <f>IF( S185&lt;&gt;"--", S185, IF( T185&lt;&gt;"--", T185, IF( U185&lt;&gt;"--", U185, IF( V185&lt;&gt;"--", V185, "--" ))))</f>
        <v>44561</v>
      </c>
      <c r="AC185" s="106"/>
      <c r="AD185" s="106"/>
      <c r="AE185" s="106"/>
      <c r="AF185" s="111" t="s">
        <v>979</v>
      </c>
      <c r="AG185" s="101" t="s">
        <v>979</v>
      </c>
      <c r="AH185" s="110" t="s">
        <v>1356</v>
      </c>
      <c r="AI185" s="110" t="s">
        <v>1267</v>
      </c>
      <c r="AJ185" s="110"/>
    </row>
    <row r="186" spans="1:53" s="110" customFormat="1" x14ac:dyDescent="0.3">
      <c r="A186" s="11" t="s">
        <v>1763</v>
      </c>
      <c r="B186" s="11" t="s">
        <v>1764</v>
      </c>
      <c r="C186" s="12"/>
      <c r="D186" s="11" t="s">
        <v>16</v>
      </c>
      <c r="E186" s="13" t="s">
        <v>1765</v>
      </c>
      <c r="F186" s="14">
        <v>879</v>
      </c>
      <c r="G186" s="11" t="s">
        <v>1766</v>
      </c>
      <c r="H186" s="11" t="s">
        <v>172</v>
      </c>
      <c r="I186" s="11"/>
      <c r="J186" s="14">
        <v>5002</v>
      </c>
      <c r="K186" s="11" t="s">
        <v>173</v>
      </c>
      <c r="L186" s="11" t="s">
        <v>100</v>
      </c>
      <c r="M186" s="11" t="s">
        <v>22</v>
      </c>
      <c r="N186" s="14">
        <v>55413</v>
      </c>
      <c r="O186" s="15">
        <f t="shared" si="89"/>
        <v>44316</v>
      </c>
      <c r="P186" s="15">
        <v>44317</v>
      </c>
      <c r="Q186" s="15">
        <f t="shared" si="88"/>
        <v>44256</v>
      </c>
      <c r="R186" s="11"/>
      <c r="S186" s="40">
        <v>44651</v>
      </c>
      <c r="T186" s="40" t="s">
        <v>974</v>
      </c>
      <c r="U186" s="40" t="s">
        <v>974</v>
      </c>
      <c r="V186" s="40" t="s">
        <v>974</v>
      </c>
      <c r="W186" s="14">
        <f>IF(S186&lt;O186,1,0)</f>
        <v>0</v>
      </c>
      <c r="X186" s="14">
        <f>IF(T186&lt;O186,1,0)</f>
        <v>0</v>
      </c>
      <c r="Y186" s="14">
        <f>IF(U186&lt;O186,1,0)</f>
        <v>0</v>
      </c>
      <c r="Z186" s="14">
        <f>IF(V186&lt;O186,1,0)</f>
        <v>0</v>
      </c>
      <c r="AA186" s="14">
        <f>SUM(W186:Z186)</f>
        <v>0</v>
      </c>
      <c r="AB186" s="41">
        <f>IF( S186&lt;&gt;"--", S186, IF( T186&lt;&gt;"--", T186, IF( U186&lt;&gt;"--", U186, IF( V186&lt;&gt;"--", V186, "--" ))))</f>
        <v>44651</v>
      </c>
      <c r="AC186" s="14"/>
      <c r="AD186" s="14"/>
      <c r="AE186" s="14"/>
      <c r="AF186" s="102" t="s">
        <v>979</v>
      </c>
      <c r="AG186" s="11" t="s">
        <v>979</v>
      </c>
      <c r="AH186" s="26" t="s">
        <v>1280</v>
      </c>
      <c r="AI186" s="26" t="s">
        <v>1267</v>
      </c>
      <c r="AJ186" s="26"/>
    </row>
    <row r="187" spans="1:53" s="52" customFormat="1" x14ac:dyDescent="0.3">
      <c r="A187" s="44" t="s">
        <v>1723</v>
      </c>
      <c r="B187" s="44" t="s">
        <v>1767</v>
      </c>
      <c r="C187" s="45"/>
      <c r="D187" s="44" t="s">
        <v>16</v>
      </c>
      <c r="E187" s="46" t="s">
        <v>1768</v>
      </c>
      <c r="F187" s="47">
        <v>759</v>
      </c>
      <c r="G187" s="44" t="s">
        <v>1769</v>
      </c>
      <c r="H187" s="44" t="s">
        <v>1770</v>
      </c>
      <c r="I187" s="44"/>
      <c r="J187" s="47">
        <v>5024</v>
      </c>
      <c r="K187" s="44" t="s">
        <v>1771</v>
      </c>
      <c r="L187" s="44" t="s">
        <v>1772</v>
      </c>
      <c r="M187" s="44" t="s">
        <v>22</v>
      </c>
      <c r="N187" s="47">
        <v>55707</v>
      </c>
      <c r="O187" s="48">
        <f t="shared" si="89"/>
        <v>44347</v>
      </c>
      <c r="P187" s="48">
        <v>44348</v>
      </c>
      <c r="Q187" s="48">
        <f t="shared" si="88"/>
        <v>44287</v>
      </c>
      <c r="R187" s="44"/>
      <c r="S187" s="49" t="s">
        <v>974</v>
      </c>
      <c r="T187" s="49" t="s">
        <v>974</v>
      </c>
      <c r="U187" s="49">
        <v>45473</v>
      </c>
      <c r="V187" s="49" t="s">
        <v>974</v>
      </c>
      <c r="W187" s="47">
        <f>IF(S187&lt;O187,1,0)</f>
        <v>0</v>
      </c>
      <c r="X187" s="47">
        <f>IF(T187&lt;O187,1,0)</f>
        <v>0</v>
      </c>
      <c r="Y187" s="47">
        <f>IF(U187&lt;O187,1,0)</f>
        <v>0</v>
      </c>
      <c r="Z187" s="47">
        <f>IF(V187&lt;O187,1,0)</f>
        <v>0</v>
      </c>
      <c r="AA187" s="47">
        <f>SUM(W187:Z187)</f>
        <v>0</v>
      </c>
      <c r="AB187" s="50">
        <f>IF( S187&lt;&gt;"--", S187, IF( T187&lt;&gt;"--", T187, IF( U187&lt;&gt;"--", U187, IF( V187&lt;&gt;"--", V187, "--" ))))</f>
        <v>45473</v>
      </c>
      <c r="AC187" s="47"/>
      <c r="AD187" s="47"/>
      <c r="AE187" s="47"/>
      <c r="AF187" s="103" t="s">
        <v>979</v>
      </c>
      <c r="AG187" s="44" t="s">
        <v>979</v>
      </c>
      <c r="AH187" s="52" t="s">
        <v>1356</v>
      </c>
      <c r="AI187" s="52" t="s">
        <v>1267</v>
      </c>
      <c r="AJ187" s="52" t="s">
        <v>979</v>
      </c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</row>
    <row r="188" spans="1:53" s="52" customFormat="1" x14ac:dyDescent="0.3">
      <c r="A188" s="44" t="s">
        <v>1773</v>
      </c>
      <c r="B188" s="44" t="s">
        <v>1774</v>
      </c>
      <c r="C188" s="45"/>
      <c r="D188" s="44" t="s">
        <v>16</v>
      </c>
      <c r="E188" s="46" t="s">
        <v>1775</v>
      </c>
      <c r="F188" s="47">
        <v>768</v>
      </c>
      <c r="G188" s="44" t="s">
        <v>210</v>
      </c>
      <c r="H188" s="44" t="s">
        <v>211</v>
      </c>
      <c r="I188" s="44"/>
      <c r="J188" s="47">
        <v>5134</v>
      </c>
      <c r="K188" s="44" t="s">
        <v>212</v>
      </c>
      <c r="L188" s="44" t="s">
        <v>136</v>
      </c>
      <c r="M188" s="44" t="s">
        <v>22</v>
      </c>
      <c r="N188" s="47">
        <v>55439</v>
      </c>
      <c r="O188" s="48">
        <f t="shared" si="89"/>
        <v>44439</v>
      </c>
      <c r="P188" s="48">
        <v>44440</v>
      </c>
      <c r="Q188" s="48">
        <f t="shared" si="88"/>
        <v>44379</v>
      </c>
      <c r="R188" s="44"/>
      <c r="S188" s="49" t="s">
        <v>974</v>
      </c>
      <c r="T188" s="49">
        <v>44196</v>
      </c>
      <c r="U188" s="49" t="s">
        <v>974</v>
      </c>
      <c r="V188" s="49" t="s">
        <v>974</v>
      </c>
      <c r="W188" s="47">
        <f>IF(S188&lt;O188,1,0)</f>
        <v>0</v>
      </c>
      <c r="X188" s="47">
        <f>IF(T188&lt;O188,1,0)</f>
        <v>1</v>
      </c>
      <c r="Y188" s="47">
        <f>IF(U188&lt;O188,1,0)</f>
        <v>0</v>
      </c>
      <c r="Z188" s="47">
        <f>IF(V188&lt;O188,1,0)</f>
        <v>0</v>
      </c>
      <c r="AA188" s="47">
        <f>SUM(W188:Z188)</f>
        <v>1</v>
      </c>
      <c r="AB188" s="50">
        <f>IF( S188&lt;&gt;"--", S188, IF( T188&lt;&gt;"--", T188, IF( U188&lt;&gt;"--", U188, IF( V188&lt;&gt;"--", V188, "--" ))))</f>
        <v>44196</v>
      </c>
      <c r="AC188" s="47"/>
      <c r="AD188" s="47"/>
      <c r="AE188" s="47"/>
      <c r="AF188" s="102" t="s">
        <v>979</v>
      </c>
      <c r="AG188" s="67" t="s">
        <v>979</v>
      </c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</row>
    <row r="189" spans="1:53" s="110" customFormat="1" x14ac:dyDescent="0.3">
      <c r="A189" s="44" t="s">
        <v>1776</v>
      </c>
      <c r="B189" s="44" t="s">
        <v>1777</v>
      </c>
      <c r="C189" s="12" t="s">
        <v>32</v>
      </c>
      <c r="D189" s="44" t="s">
        <v>16</v>
      </c>
      <c r="E189" s="46" t="s">
        <v>1778</v>
      </c>
      <c r="F189" s="14">
        <v>1074</v>
      </c>
      <c r="G189" s="44" t="s">
        <v>1779</v>
      </c>
      <c r="H189" s="44" t="s">
        <v>78</v>
      </c>
      <c r="I189" s="44" t="s">
        <v>1421</v>
      </c>
      <c r="J189" s="14">
        <v>5111</v>
      </c>
      <c r="K189" s="44" t="s">
        <v>79</v>
      </c>
      <c r="L189" s="44" t="s">
        <v>80</v>
      </c>
      <c r="M189" s="44" t="s">
        <v>81</v>
      </c>
      <c r="N189" s="14">
        <v>57106</v>
      </c>
      <c r="O189" s="15">
        <f t="shared" si="89"/>
        <v>44561</v>
      </c>
      <c r="P189" s="15">
        <v>44562</v>
      </c>
      <c r="Q189" s="15"/>
      <c r="R189" s="11" t="s">
        <v>1686</v>
      </c>
      <c r="S189" s="41"/>
      <c r="T189" s="41"/>
      <c r="U189" s="41"/>
      <c r="V189" s="41"/>
      <c r="W189" s="14"/>
      <c r="X189" s="14"/>
      <c r="Y189" s="14"/>
      <c r="Z189" s="14"/>
      <c r="AA189" s="14"/>
      <c r="AB189" s="41"/>
      <c r="AC189" s="14"/>
      <c r="AD189" s="14"/>
      <c r="AE189" s="14"/>
      <c r="AF189" s="103" t="s">
        <v>979</v>
      </c>
      <c r="AG189" s="11" t="s">
        <v>1567</v>
      </c>
      <c r="AH189" s="26"/>
      <c r="AI189" s="26"/>
      <c r="AJ189" s="26"/>
    </row>
    <row r="190" spans="1:53" s="110" customFormat="1" x14ac:dyDescent="0.3">
      <c r="A190" s="44" t="s">
        <v>1780</v>
      </c>
      <c r="B190" s="44" t="s">
        <v>1781</v>
      </c>
      <c r="C190" s="45"/>
      <c r="D190" s="44" t="s">
        <v>16</v>
      </c>
      <c r="E190" s="46" t="s">
        <v>1782</v>
      </c>
      <c r="F190" s="47">
        <v>599</v>
      </c>
      <c r="G190" s="44" t="s">
        <v>1783</v>
      </c>
      <c r="H190" s="44" t="s">
        <v>172</v>
      </c>
      <c r="I190" s="44"/>
      <c r="J190" s="47">
        <v>5002</v>
      </c>
      <c r="K190" s="44" t="s">
        <v>173</v>
      </c>
      <c r="L190" s="44" t="s">
        <v>100</v>
      </c>
      <c r="M190" s="44" t="s">
        <v>22</v>
      </c>
      <c r="N190" s="47">
        <v>55413</v>
      </c>
      <c r="O190" s="48">
        <f t="shared" si="89"/>
        <v>44592</v>
      </c>
      <c r="P190" s="48">
        <v>44593</v>
      </c>
      <c r="Q190" s="48">
        <f t="shared" ref="Q190:Q195" si="90">O190-60</f>
        <v>44532</v>
      </c>
      <c r="R190" s="44"/>
      <c r="S190" s="49" t="s">
        <v>974</v>
      </c>
      <c r="T190" s="49">
        <v>44561</v>
      </c>
      <c r="U190" s="49" t="s">
        <v>974</v>
      </c>
      <c r="V190" s="49" t="s">
        <v>974</v>
      </c>
      <c r="W190" s="47">
        <f t="shared" ref="W190:W195" si="91">IF(S190&lt;O190,1,0)</f>
        <v>0</v>
      </c>
      <c r="X190" s="47">
        <f t="shared" ref="X190:X195" si="92">IF(T190&lt;O190,1,0)</f>
        <v>1</v>
      </c>
      <c r="Y190" s="47">
        <f t="shared" ref="Y190:Y195" si="93">IF(U190&lt;O190,1,0)</f>
        <v>0</v>
      </c>
      <c r="Z190" s="47">
        <f t="shared" ref="Z190:Z195" si="94">IF(V190&lt;O190,1,0)</f>
        <v>0</v>
      </c>
      <c r="AA190" s="47">
        <f t="shared" ref="AA190:AA195" si="95">SUM(W190:Z190)</f>
        <v>1</v>
      </c>
      <c r="AB190" s="50">
        <f t="shared" ref="AB190:AB195" si="96">IF( S190&lt;&gt;"--", S190, IF( T190&lt;&gt;"--", T190, IF( U190&lt;&gt;"--", U190, IF( V190&lt;&gt;"--", V190, "--" ))))</f>
        <v>44561</v>
      </c>
      <c r="AC190" s="47"/>
      <c r="AD190" s="47"/>
      <c r="AE190" s="47"/>
      <c r="AF190" s="103" t="s">
        <v>979</v>
      </c>
      <c r="AG190" s="44" t="s">
        <v>979</v>
      </c>
      <c r="AH190" s="52"/>
      <c r="AI190" s="52"/>
      <c r="AJ190" s="52"/>
    </row>
    <row r="191" spans="1:53" s="52" customFormat="1" x14ac:dyDescent="0.3">
      <c r="A191" s="44" t="s">
        <v>1784</v>
      </c>
      <c r="B191" s="44" t="s">
        <v>591</v>
      </c>
      <c r="C191" s="45"/>
      <c r="D191" s="44" t="s">
        <v>16</v>
      </c>
      <c r="E191" s="46" t="s">
        <v>1785</v>
      </c>
      <c r="F191" s="47">
        <v>856</v>
      </c>
      <c r="G191" s="44" t="s">
        <v>1786</v>
      </c>
      <c r="H191" s="44" t="s">
        <v>1787</v>
      </c>
      <c r="I191" s="44"/>
      <c r="J191" s="47">
        <v>5045</v>
      </c>
      <c r="K191" s="44" t="s">
        <v>1788</v>
      </c>
      <c r="L191" s="44" t="s">
        <v>328</v>
      </c>
      <c r="M191" s="44" t="s">
        <v>22</v>
      </c>
      <c r="N191" s="47">
        <v>55811</v>
      </c>
      <c r="O191" s="48">
        <f t="shared" si="89"/>
        <v>44347</v>
      </c>
      <c r="P191" s="48">
        <v>44348</v>
      </c>
      <c r="Q191" s="48">
        <f t="shared" si="90"/>
        <v>44287</v>
      </c>
      <c r="R191" s="44"/>
      <c r="S191" s="50">
        <v>45016</v>
      </c>
      <c r="T191" s="49" t="s">
        <v>974</v>
      </c>
      <c r="U191" s="49" t="s">
        <v>974</v>
      </c>
      <c r="V191" s="49" t="s">
        <v>974</v>
      </c>
      <c r="W191" s="47">
        <f t="shared" si="91"/>
        <v>0</v>
      </c>
      <c r="X191" s="47">
        <f t="shared" si="92"/>
        <v>0</v>
      </c>
      <c r="Y191" s="47">
        <f t="shared" si="93"/>
        <v>0</v>
      </c>
      <c r="Z191" s="47">
        <f t="shared" si="94"/>
        <v>0</v>
      </c>
      <c r="AA191" s="47">
        <f t="shared" si="95"/>
        <v>0</v>
      </c>
      <c r="AB191" s="50">
        <f t="shared" si="96"/>
        <v>45016</v>
      </c>
      <c r="AC191" s="47"/>
      <c r="AD191" s="47"/>
      <c r="AE191" s="47"/>
      <c r="AF191" s="103" t="s">
        <v>979</v>
      </c>
      <c r="AG191" s="44" t="s">
        <v>979</v>
      </c>
      <c r="AH191" s="52" t="s">
        <v>1356</v>
      </c>
      <c r="AI191" s="52" t="s">
        <v>1267</v>
      </c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</row>
    <row r="192" spans="1:53" s="52" customFormat="1" x14ac:dyDescent="0.3">
      <c r="A192" s="44" t="s">
        <v>1789</v>
      </c>
      <c r="B192" s="44" t="s">
        <v>619</v>
      </c>
      <c r="C192" s="45"/>
      <c r="D192" s="44" t="s">
        <v>25</v>
      </c>
      <c r="E192" s="46" t="s">
        <v>1790</v>
      </c>
      <c r="F192" s="47">
        <v>123</v>
      </c>
      <c r="G192" s="44" t="s">
        <v>210</v>
      </c>
      <c r="H192" s="44" t="s">
        <v>211</v>
      </c>
      <c r="I192" s="44"/>
      <c r="J192" s="47">
        <v>5134</v>
      </c>
      <c r="K192" s="44" t="s">
        <v>212</v>
      </c>
      <c r="L192" s="44" t="s">
        <v>136</v>
      </c>
      <c r="M192" s="44" t="s">
        <v>22</v>
      </c>
      <c r="N192" s="47">
        <v>55439</v>
      </c>
      <c r="O192" s="48">
        <f t="shared" si="89"/>
        <v>44377</v>
      </c>
      <c r="P192" s="48">
        <v>44378</v>
      </c>
      <c r="Q192" s="48">
        <f t="shared" si="90"/>
        <v>44317</v>
      </c>
      <c r="R192" s="44"/>
      <c r="S192" s="50">
        <v>44651</v>
      </c>
      <c r="T192" s="49" t="s">
        <v>974</v>
      </c>
      <c r="U192" s="49" t="s">
        <v>974</v>
      </c>
      <c r="V192" s="49" t="s">
        <v>974</v>
      </c>
      <c r="W192" s="47">
        <f t="shared" si="91"/>
        <v>0</v>
      </c>
      <c r="X192" s="47">
        <f t="shared" si="92"/>
        <v>0</v>
      </c>
      <c r="Y192" s="47">
        <f t="shared" si="93"/>
        <v>0</v>
      </c>
      <c r="Z192" s="47">
        <f t="shared" si="94"/>
        <v>0</v>
      </c>
      <c r="AA192" s="47">
        <f t="shared" si="95"/>
        <v>0</v>
      </c>
      <c r="AB192" s="50">
        <f t="shared" si="96"/>
        <v>44651</v>
      </c>
      <c r="AC192" s="47"/>
      <c r="AD192" s="47"/>
      <c r="AE192" s="47"/>
      <c r="AF192" s="103" t="s">
        <v>979</v>
      </c>
      <c r="AG192" s="44" t="s">
        <v>979</v>
      </c>
      <c r="AH192" s="52" t="s">
        <v>1280</v>
      </c>
      <c r="AI192" s="52" t="s">
        <v>1267</v>
      </c>
    </row>
    <row r="193" spans="1:53" s="26" customFormat="1" x14ac:dyDescent="0.3">
      <c r="A193" s="3" t="s">
        <v>1791</v>
      </c>
      <c r="B193" s="3" t="s">
        <v>1792</v>
      </c>
      <c r="C193" s="4"/>
      <c r="D193" s="3" t="s">
        <v>16</v>
      </c>
      <c r="E193" s="5" t="s">
        <v>1793</v>
      </c>
      <c r="F193" s="6">
        <v>916</v>
      </c>
      <c r="G193" s="3" t="s">
        <v>1794</v>
      </c>
      <c r="H193" s="3" t="s">
        <v>1795</v>
      </c>
      <c r="I193" s="3"/>
      <c r="J193" s="6">
        <v>5246</v>
      </c>
      <c r="K193" s="3" t="s">
        <v>1796</v>
      </c>
      <c r="L193" s="3" t="s">
        <v>733</v>
      </c>
      <c r="M193" s="3" t="s">
        <v>22</v>
      </c>
      <c r="N193" s="6">
        <v>55044</v>
      </c>
      <c r="O193" s="2">
        <f t="shared" ref="O193:O199" si="97">P193-1</f>
        <v>44408</v>
      </c>
      <c r="P193" s="2">
        <v>44409</v>
      </c>
      <c r="Q193" s="2">
        <f t="shared" si="90"/>
        <v>44348</v>
      </c>
      <c r="R193" s="3"/>
      <c r="S193" s="7" t="s">
        <v>974</v>
      </c>
      <c r="T193" s="7">
        <v>44926</v>
      </c>
      <c r="U193" s="7" t="s">
        <v>974</v>
      </c>
      <c r="V193" s="7" t="s">
        <v>974</v>
      </c>
      <c r="W193" s="6">
        <f t="shared" si="91"/>
        <v>0</v>
      </c>
      <c r="X193" s="6">
        <f t="shared" si="92"/>
        <v>0</v>
      </c>
      <c r="Y193" s="6">
        <f t="shared" si="93"/>
        <v>0</v>
      </c>
      <c r="Z193" s="6">
        <f t="shared" si="94"/>
        <v>0</v>
      </c>
      <c r="AA193" s="6">
        <f t="shared" si="95"/>
        <v>0</v>
      </c>
      <c r="AB193" s="8">
        <f t="shared" si="96"/>
        <v>44926</v>
      </c>
      <c r="AC193" s="88"/>
      <c r="AD193" s="88"/>
      <c r="AE193" s="88"/>
      <c r="AF193" s="103" t="s">
        <v>979</v>
      </c>
      <c r="AG193" s="88" t="s">
        <v>1567</v>
      </c>
      <c r="AH193" s="88"/>
      <c r="AI193" s="88"/>
      <c r="AJ193" s="88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:53" s="26" customFormat="1" x14ac:dyDescent="0.3">
      <c r="A194" s="44" t="s">
        <v>1797</v>
      </c>
      <c r="B194" s="44" t="s">
        <v>1798</v>
      </c>
      <c r="C194" s="45"/>
      <c r="D194" s="44" t="s">
        <v>25</v>
      </c>
      <c r="E194" s="46" t="s">
        <v>1799</v>
      </c>
      <c r="F194" s="47">
        <v>639</v>
      </c>
      <c r="G194" s="44" t="s">
        <v>1800</v>
      </c>
      <c r="H194" s="44" t="s">
        <v>1801</v>
      </c>
      <c r="I194" s="44"/>
      <c r="J194" s="47">
        <v>5181</v>
      </c>
      <c r="K194" s="44" t="s">
        <v>1802</v>
      </c>
      <c r="L194" s="44" t="s">
        <v>1803</v>
      </c>
      <c r="M194" s="44" t="s">
        <v>1342</v>
      </c>
      <c r="N194" s="47">
        <v>54801</v>
      </c>
      <c r="O194" s="48">
        <f t="shared" si="97"/>
        <v>44408</v>
      </c>
      <c r="P194" s="48">
        <v>44409</v>
      </c>
      <c r="Q194" s="48">
        <f t="shared" si="90"/>
        <v>44348</v>
      </c>
      <c r="R194" s="44" t="s">
        <v>1804</v>
      </c>
      <c r="S194" s="50">
        <v>44651</v>
      </c>
      <c r="T194" s="49" t="s">
        <v>974</v>
      </c>
      <c r="U194" s="49" t="s">
        <v>974</v>
      </c>
      <c r="V194" s="49" t="s">
        <v>974</v>
      </c>
      <c r="W194" s="47">
        <f t="shared" si="91"/>
        <v>0</v>
      </c>
      <c r="X194" s="47">
        <f t="shared" si="92"/>
        <v>0</v>
      </c>
      <c r="Y194" s="47">
        <f t="shared" si="93"/>
        <v>0</v>
      </c>
      <c r="Z194" s="47">
        <f t="shared" si="94"/>
        <v>0</v>
      </c>
      <c r="AA194" s="47">
        <f t="shared" si="95"/>
        <v>0</v>
      </c>
      <c r="AB194" s="50">
        <f t="shared" si="96"/>
        <v>44651</v>
      </c>
      <c r="AC194" s="47"/>
      <c r="AD194" s="47"/>
      <c r="AE194" s="47"/>
      <c r="AF194" s="103" t="s">
        <v>979</v>
      </c>
      <c r="AG194" s="44" t="s">
        <v>979</v>
      </c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:53" s="52" customFormat="1" x14ac:dyDescent="0.3">
      <c r="A195" s="44" t="s">
        <v>1805</v>
      </c>
      <c r="B195" s="44" t="s">
        <v>1806</v>
      </c>
      <c r="C195" s="45"/>
      <c r="D195" s="44" t="s">
        <v>16</v>
      </c>
      <c r="E195" s="88" t="s">
        <v>1807</v>
      </c>
      <c r="F195" s="47">
        <v>488</v>
      </c>
      <c r="G195" s="44" t="s">
        <v>1808</v>
      </c>
      <c r="H195" s="44" t="s">
        <v>78</v>
      </c>
      <c r="I195" s="44"/>
      <c r="J195" s="47">
        <v>5111</v>
      </c>
      <c r="K195" s="69" t="s">
        <v>79</v>
      </c>
      <c r="L195" s="70" t="s">
        <v>86</v>
      </c>
      <c r="M195" s="71" t="s">
        <v>81</v>
      </c>
      <c r="N195" s="70">
        <v>57106</v>
      </c>
      <c r="O195" s="48">
        <f t="shared" si="97"/>
        <v>44439</v>
      </c>
      <c r="P195" s="48">
        <v>44440</v>
      </c>
      <c r="Q195" s="48">
        <f t="shared" si="90"/>
        <v>44379</v>
      </c>
      <c r="R195" s="44"/>
      <c r="S195" s="49" t="s">
        <v>974</v>
      </c>
      <c r="T195" s="49">
        <v>45657</v>
      </c>
      <c r="U195" s="49" t="s">
        <v>974</v>
      </c>
      <c r="V195" s="49" t="s">
        <v>974</v>
      </c>
      <c r="W195" s="47">
        <f t="shared" si="91"/>
        <v>0</v>
      </c>
      <c r="X195" s="47">
        <f t="shared" si="92"/>
        <v>0</v>
      </c>
      <c r="Y195" s="47">
        <f t="shared" si="93"/>
        <v>0</v>
      </c>
      <c r="Z195" s="47">
        <f t="shared" si="94"/>
        <v>0</v>
      </c>
      <c r="AA195" s="47">
        <f t="shared" si="95"/>
        <v>0</v>
      </c>
      <c r="AB195" s="50">
        <f t="shared" si="96"/>
        <v>45657</v>
      </c>
      <c r="AC195" s="47"/>
      <c r="AD195" s="47"/>
      <c r="AE195" s="47"/>
      <c r="AF195" s="85" t="s">
        <v>979</v>
      </c>
      <c r="AG195" s="44" t="s">
        <v>979</v>
      </c>
      <c r="AJ195" s="52" t="s">
        <v>979</v>
      </c>
    </row>
    <row r="196" spans="1:53" s="110" customFormat="1" x14ac:dyDescent="0.3">
      <c r="A196" s="44" t="s">
        <v>1809</v>
      </c>
      <c r="B196" s="44" t="s">
        <v>1810</v>
      </c>
      <c r="C196" s="12" t="s">
        <v>32</v>
      </c>
      <c r="D196" s="44" t="s">
        <v>16</v>
      </c>
      <c r="E196" s="46" t="s">
        <v>1811</v>
      </c>
      <c r="F196" s="14">
        <v>2068</v>
      </c>
      <c r="G196" s="44" t="s">
        <v>1812</v>
      </c>
      <c r="H196" s="44" t="s">
        <v>78</v>
      </c>
      <c r="I196" s="44" t="s">
        <v>1813</v>
      </c>
      <c r="J196" s="14">
        <v>5111</v>
      </c>
      <c r="K196" s="90" t="s">
        <v>79</v>
      </c>
      <c r="L196" s="73" t="s">
        <v>80</v>
      </c>
      <c r="M196" s="44" t="s">
        <v>81</v>
      </c>
      <c r="N196" s="14">
        <v>57106</v>
      </c>
      <c r="O196" s="15">
        <f t="shared" si="97"/>
        <v>44712</v>
      </c>
      <c r="P196" s="15">
        <v>44713</v>
      </c>
      <c r="Q196" s="15">
        <f>O196-60</f>
        <v>44652</v>
      </c>
      <c r="R196" s="11" t="s">
        <v>1814</v>
      </c>
      <c r="S196" s="41"/>
      <c r="T196" s="41"/>
      <c r="U196" s="41"/>
      <c r="V196" s="41"/>
      <c r="W196" s="14"/>
      <c r="X196" s="14"/>
      <c r="Y196" s="14"/>
      <c r="Z196" s="14"/>
      <c r="AA196" s="14"/>
      <c r="AB196" s="41"/>
      <c r="AC196" s="14"/>
      <c r="AD196" s="14"/>
      <c r="AE196" s="14"/>
      <c r="AF196" s="19"/>
      <c r="AG196" s="11"/>
      <c r="AH196" s="26"/>
      <c r="AI196" s="26"/>
      <c r="AJ196" s="26"/>
    </row>
    <row r="197" spans="1:53" s="110" customFormat="1" x14ac:dyDescent="0.3">
      <c r="A197" s="44" t="s">
        <v>1596</v>
      </c>
      <c r="B197" s="44" t="s">
        <v>165</v>
      </c>
      <c r="C197" s="12" t="s">
        <v>32</v>
      </c>
      <c r="D197" s="44" t="s">
        <v>16</v>
      </c>
      <c r="E197" s="46" t="s">
        <v>1815</v>
      </c>
      <c r="F197" s="14">
        <v>2898</v>
      </c>
      <c r="G197" s="44" t="s">
        <v>1816</v>
      </c>
      <c r="H197" s="44" t="s">
        <v>860</v>
      </c>
      <c r="I197" s="44" t="s">
        <v>1817</v>
      </c>
      <c r="J197" s="14">
        <v>5235</v>
      </c>
      <c r="K197" s="90" t="s">
        <v>861</v>
      </c>
      <c r="L197" s="73" t="s">
        <v>862</v>
      </c>
      <c r="M197" s="44" t="s">
        <v>22</v>
      </c>
      <c r="N197" s="14">
        <v>56401</v>
      </c>
      <c r="O197" s="15">
        <f t="shared" si="97"/>
        <v>44742</v>
      </c>
      <c r="P197" s="15">
        <v>44743</v>
      </c>
      <c r="Q197" s="15">
        <f>O197-60</f>
        <v>44682</v>
      </c>
      <c r="R197" s="11" t="s">
        <v>1818</v>
      </c>
      <c r="S197" s="41"/>
      <c r="T197" s="41"/>
      <c r="U197" s="41"/>
      <c r="V197" s="41"/>
      <c r="W197" s="14"/>
      <c r="X197" s="14"/>
      <c r="Y197" s="14"/>
      <c r="Z197" s="14"/>
      <c r="AA197" s="14"/>
      <c r="AB197" s="41"/>
      <c r="AC197" s="14"/>
      <c r="AD197" s="14"/>
      <c r="AE197" s="14"/>
      <c r="AF197" s="19"/>
      <c r="AG197" s="11"/>
      <c r="AH197" s="26"/>
      <c r="AI197" s="26"/>
      <c r="AJ197" s="26"/>
    </row>
    <row r="198" spans="1:53" s="110" customFormat="1" x14ac:dyDescent="0.3">
      <c r="A198" s="44" t="s">
        <v>1819</v>
      </c>
      <c r="B198" s="44" t="s">
        <v>1820</v>
      </c>
      <c r="C198" s="45"/>
      <c r="D198" s="44" t="s">
        <v>25</v>
      </c>
      <c r="E198" s="46" t="s">
        <v>1821</v>
      </c>
      <c r="F198" s="47">
        <v>1002</v>
      </c>
      <c r="G198" s="44" t="s">
        <v>326</v>
      </c>
      <c r="H198" s="44" t="s">
        <v>196</v>
      </c>
      <c r="I198" s="44"/>
      <c r="J198" s="47">
        <v>5011</v>
      </c>
      <c r="K198" s="44" t="s">
        <v>512</v>
      </c>
      <c r="L198" s="44" t="s">
        <v>369</v>
      </c>
      <c r="M198" s="44" t="s">
        <v>22</v>
      </c>
      <c r="N198" s="47">
        <v>56303</v>
      </c>
      <c r="O198" s="48">
        <f t="shared" si="97"/>
        <v>44500</v>
      </c>
      <c r="P198" s="48">
        <v>44501</v>
      </c>
      <c r="Q198" s="48">
        <f>O198-60</f>
        <v>44440</v>
      </c>
      <c r="R198" s="44"/>
      <c r="S198" s="49">
        <v>44834</v>
      </c>
      <c r="T198" s="49" t="s">
        <v>974</v>
      </c>
      <c r="U198" s="49" t="s">
        <v>974</v>
      </c>
      <c r="V198" s="49" t="s">
        <v>974</v>
      </c>
      <c r="W198" s="47">
        <f>IF(S198&lt;O198,1,0)</f>
        <v>0</v>
      </c>
      <c r="X198" s="47">
        <f>IF(T198&lt;O198,1,0)</f>
        <v>0</v>
      </c>
      <c r="Y198" s="47">
        <f>IF(U198&lt;O198,1,0)</f>
        <v>0</v>
      </c>
      <c r="Z198" s="47">
        <f>IF(V198&lt;O198,1,0)</f>
        <v>0</v>
      </c>
      <c r="AA198" s="47">
        <f>SUM(W198:Z198)</f>
        <v>0</v>
      </c>
      <c r="AB198" s="50">
        <f>IF( S198&lt;&gt;"--", S198, IF( T198&lt;&gt;"--", T198, IF( U198&lt;&gt;"--", U198, IF( V198&lt;&gt;"--", V198, "--" ))))</f>
        <v>44834</v>
      </c>
      <c r="AC198" s="47"/>
      <c r="AD198" s="47"/>
      <c r="AE198" s="47"/>
      <c r="AF198" s="103" t="s">
        <v>979</v>
      </c>
      <c r="AG198" s="44" t="s">
        <v>979</v>
      </c>
      <c r="AH198" s="52"/>
      <c r="AI198" s="52"/>
      <c r="AJ198" s="52"/>
    </row>
    <row r="199" spans="1:53" s="110" customFormat="1" x14ac:dyDescent="0.3">
      <c r="A199" s="44" t="s">
        <v>1822</v>
      </c>
      <c r="B199" s="44" t="s">
        <v>1062</v>
      </c>
      <c r="C199" s="45"/>
      <c r="D199" s="44" t="s">
        <v>16</v>
      </c>
      <c r="E199" s="89" t="s">
        <v>1823</v>
      </c>
      <c r="F199" s="47">
        <v>679</v>
      </c>
      <c r="G199" s="44" t="s">
        <v>1824</v>
      </c>
      <c r="H199" s="88" t="s">
        <v>78</v>
      </c>
      <c r="I199" s="44"/>
      <c r="J199" s="47">
        <v>5111</v>
      </c>
      <c r="K199" s="69" t="s">
        <v>79</v>
      </c>
      <c r="L199" s="70" t="s">
        <v>86</v>
      </c>
      <c r="M199" s="44" t="s">
        <v>81</v>
      </c>
      <c r="N199" s="70">
        <v>57106</v>
      </c>
      <c r="O199" s="48">
        <f t="shared" si="97"/>
        <v>44439</v>
      </c>
      <c r="P199" s="48">
        <v>44440</v>
      </c>
      <c r="Q199" s="48">
        <f>O199-60</f>
        <v>44379</v>
      </c>
      <c r="R199" s="44"/>
      <c r="S199" s="49">
        <v>44834</v>
      </c>
      <c r="T199" s="49" t="s">
        <v>974</v>
      </c>
      <c r="U199" s="49" t="s">
        <v>974</v>
      </c>
      <c r="V199" s="49" t="s">
        <v>974</v>
      </c>
      <c r="W199" s="47">
        <f>IF(S199&lt;O199,1,0)</f>
        <v>0</v>
      </c>
      <c r="X199" s="47">
        <f>IF(T199&lt;O199,1,0)</f>
        <v>0</v>
      </c>
      <c r="Y199" s="47">
        <f>IF(U199&lt;O199,1,0)</f>
        <v>0</v>
      </c>
      <c r="Z199" s="47">
        <f>IF(V199&lt;O199,1,0)</f>
        <v>0</v>
      </c>
      <c r="AA199" s="47">
        <f>SUM(W199:Z199)</f>
        <v>0</v>
      </c>
      <c r="AB199" s="50">
        <f>IF( S199&lt;&gt;"--", S199, IF( T199&lt;&gt;"--", T199, IF( U199&lt;&gt;"--", U199, IF( V199&lt;&gt;"--", V199, "--" ))))</f>
        <v>44834</v>
      </c>
      <c r="AC199" s="47"/>
      <c r="AD199" s="47"/>
      <c r="AE199" s="47"/>
      <c r="AF199" s="103" t="s">
        <v>979</v>
      </c>
      <c r="AG199" s="44" t="s">
        <v>979</v>
      </c>
      <c r="AH199" s="52"/>
      <c r="AI199" s="52"/>
      <c r="AJ199" s="52"/>
    </row>
    <row r="200" spans="1:53" s="52" customFormat="1" x14ac:dyDescent="0.3">
      <c r="A200" s="11" t="s">
        <v>1825</v>
      </c>
      <c r="B200" s="11" t="s">
        <v>1826</v>
      </c>
      <c r="C200" s="12"/>
      <c r="D200" s="11" t="s">
        <v>25</v>
      </c>
      <c r="E200" s="13" t="s">
        <v>1827</v>
      </c>
      <c r="F200" s="14">
        <v>702</v>
      </c>
      <c r="G200" s="11" t="s">
        <v>1828</v>
      </c>
      <c r="H200" s="11" t="s">
        <v>172</v>
      </c>
      <c r="I200" s="11"/>
      <c r="J200" s="14">
        <v>5002</v>
      </c>
      <c r="K200" s="11" t="s">
        <v>173</v>
      </c>
      <c r="L200" s="11" t="s">
        <v>100</v>
      </c>
      <c r="M200" s="11" t="s">
        <v>22</v>
      </c>
      <c r="N200" s="14">
        <v>55413</v>
      </c>
      <c r="O200" s="15">
        <f>P200-1</f>
        <v>44439</v>
      </c>
      <c r="P200" s="15">
        <v>44440</v>
      </c>
      <c r="Q200" s="15">
        <f>O200-60</f>
        <v>44379</v>
      </c>
      <c r="R200" s="11"/>
      <c r="S200" s="41">
        <v>45565</v>
      </c>
      <c r="T200" s="41"/>
      <c r="U200" s="41"/>
      <c r="V200" s="41"/>
      <c r="W200" s="14"/>
      <c r="X200" s="14"/>
      <c r="Y200" s="14"/>
      <c r="Z200" s="14"/>
      <c r="AA200" s="14"/>
      <c r="AB200" s="41"/>
      <c r="AC200" s="14"/>
      <c r="AD200" s="14"/>
      <c r="AE200" s="14"/>
      <c r="AF200" s="103" t="s">
        <v>979</v>
      </c>
      <c r="AG200" s="11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</row>
    <row r="201" spans="1:53" s="52" customFormat="1" x14ac:dyDescent="0.3">
      <c r="A201" s="44" t="s">
        <v>1829</v>
      </c>
      <c r="B201" s="44" t="s">
        <v>274</v>
      </c>
      <c r="C201" s="12" t="s">
        <v>32</v>
      </c>
      <c r="D201" s="44" t="s">
        <v>16</v>
      </c>
      <c r="E201" s="46" t="s">
        <v>1830</v>
      </c>
      <c r="F201" s="14">
        <v>2068</v>
      </c>
      <c r="G201" s="44" t="s">
        <v>1831</v>
      </c>
      <c r="H201" s="44" t="s">
        <v>78</v>
      </c>
      <c r="I201" s="44" t="s">
        <v>1813</v>
      </c>
      <c r="J201" s="14">
        <v>5111</v>
      </c>
      <c r="K201" s="90" t="s">
        <v>79</v>
      </c>
      <c r="L201" s="73" t="s">
        <v>80</v>
      </c>
      <c r="M201" s="44" t="s">
        <v>81</v>
      </c>
      <c r="N201" s="14">
        <v>57106</v>
      </c>
      <c r="O201" s="15">
        <f t="shared" ref="O201:O230" si="98">P201-1</f>
        <v>44742</v>
      </c>
      <c r="P201" s="15">
        <v>44743</v>
      </c>
      <c r="Q201" s="15">
        <f t="shared" ref="Q201:Q218" si="99">O201-60</f>
        <v>44682</v>
      </c>
      <c r="R201" s="11" t="s">
        <v>1818</v>
      </c>
      <c r="S201" s="41"/>
      <c r="T201" s="41"/>
      <c r="U201" s="41"/>
      <c r="V201" s="41"/>
      <c r="W201" s="14"/>
      <c r="X201" s="14"/>
      <c r="Y201" s="14"/>
      <c r="Z201" s="14"/>
      <c r="AA201" s="14"/>
      <c r="AB201" s="41"/>
      <c r="AC201" s="14"/>
      <c r="AD201" s="14"/>
      <c r="AE201" s="14"/>
      <c r="AF201" s="19"/>
      <c r="AG201" s="11"/>
      <c r="AH201" s="26"/>
      <c r="AI201" s="26"/>
      <c r="AJ201" s="26"/>
    </row>
    <row r="202" spans="1:53" s="52" customFormat="1" x14ac:dyDescent="0.3">
      <c r="A202" s="44" t="s">
        <v>1832</v>
      </c>
      <c r="B202" s="44" t="s">
        <v>1833</v>
      </c>
      <c r="C202" s="12" t="s">
        <v>32</v>
      </c>
      <c r="D202" s="44" t="s">
        <v>16</v>
      </c>
      <c r="E202" s="46" t="s">
        <v>1834</v>
      </c>
      <c r="F202" s="14">
        <v>1068</v>
      </c>
      <c r="G202" s="44" t="s">
        <v>449</v>
      </c>
      <c r="H202" s="44" t="s">
        <v>450</v>
      </c>
      <c r="I202" s="44" t="s">
        <v>1835</v>
      </c>
      <c r="J202" s="14">
        <v>5058</v>
      </c>
      <c r="K202" s="44" t="s">
        <v>451</v>
      </c>
      <c r="L202" s="44" t="s">
        <v>100</v>
      </c>
      <c r="M202" s="44" t="s">
        <v>22</v>
      </c>
      <c r="N202" s="14">
        <v>55408</v>
      </c>
      <c r="O202" s="15">
        <f t="shared" si="98"/>
        <v>44469</v>
      </c>
      <c r="P202" s="15">
        <v>44470</v>
      </c>
      <c r="Q202" s="15">
        <f t="shared" si="99"/>
        <v>44409</v>
      </c>
      <c r="R202" s="11" t="s">
        <v>1836</v>
      </c>
      <c r="S202" s="41"/>
      <c r="T202" s="41"/>
      <c r="U202" s="41"/>
      <c r="V202" s="41"/>
      <c r="W202" s="14"/>
      <c r="X202" s="14"/>
      <c r="Y202" s="14"/>
      <c r="Z202" s="14"/>
      <c r="AA202" s="14"/>
      <c r="AB202" s="41"/>
      <c r="AC202" s="14"/>
      <c r="AD202" s="14"/>
      <c r="AE202" s="14"/>
      <c r="AF202" s="103" t="s">
        <v>979</v>
      </c>
      <c r="AG202" s="11" t="s">
        <v>1567</v>
      </c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</row>
    <row r="203" spans="1:53" s="52" customFormat="1" x14ac:dyDescent="0.3">
      <c r="A203" s="44" t="s">
        <v>1837</v>
      </c>
      <c r="B203" s="44" t="s">
        <v>1838</v>
      </c>
      <c r="C203" s="45"/>
      <c r="D203" s="44" t="s">
        <v>16</v>
      </c>
      <c r="E203" s="88" t="s">
        <v>1839</v>
      </c>
      <c r="F203" s="47">
        <v>729</v>
      </c>
      <c r="G203" s="44" t="s">
        <v>1840</v>
      </c>
      <c r="H203" s="44" t="s">
        <v>78</v>
      </c>
      <c r="I203" s="44"/>
      <c r="J203" s="47">
        <v>5111</v>
      </c>
      <c r="K203" s="69" t="s">
        <v>79</v>
      </c>
      <c r="L203" s="70" t="s">
        <v>86</v>
      </c>
      <c r="M203" s="71" t="s">
        <v>81</v>
      </c>
      <c r="N203" s="70">
        <v>57106</v>
      </c>
      <c r="O203" s="48">
        <f t="shared" si="98"/>
        <v>44804</v>
      </c>
      <c r="P203" s="48">
        <v>44805</v>
      </c>
      <c r="Q203" s="48">
        <f t="shared" si="99"/>
        <v>44744</v>
      </c>
      <c r="R203" s="44"/>
      <c r="S203" s="49" t="s">
        <v>974</v>
      </c>
      <c r="T203" s="49">
        <v>45291</v>
      </c>
      <c r="U203" s="49" t="s">
        <v>974</v>
      </c>
      <c r="V203" s="49" t="s">
        <v>974</v>
      </c>
      <c r="W203" s="47">
        <f t="shared" ref="W203" si="100">IF(S203&lt;O203,1,0)</f>
        <v>0</v>
      </c>
      <c r="X203" s="47">
        <f t="shared" ref="X203" si="101">IF(T203&lt;O203,1,0)</f>
        <v>0</v>
      </c>
      <c r="Y203" s="47">
        <f t="shared" ref="Y203" si="102">IF(U203&lt;O203,1,0)</f>
        <v>0</v>
      </c>
      <c r="Z203" s="47">
        <f t="shared" ref="Z203" si="103">IF(V203&lt;O203,1,0)</f>
        <v>0</v>
      </c>
      <c r="AA203" s="47">
        <f t="shared" ref="AA203" si="104">SUM(W203:Z203)</f>
        <v>0</v>
      </c>
      <c r="AB203" s="50">
        <f t="shared" ref="AB203" si="105">IF( S203&lt;&gt;"--", S203, IF( T203&lt;&gt;"--", T203, IF( U203&lt;&gt;"--", U203, IF( V203&lt;&gt;"--", V203, "--" ))))</f>
        <v>45291</v>
      </c>
      <c r="AC203" s="47"/>
      <c r="AD203" s="47"/>
      <c r="AE203" s="47"/>
      <c r="AF203" s="102" t="s">
        <v>979</v>
      </c>
      <c r="AG203" s="44" t="s">
        <v>979</v>
      </c>
      <c r="AJ203" s="52" t="s">
        <v>979</v>
      </c>
    </row>
    <row r="204" spans="1:53" s="52" customFormat="1" x14ac:dyDescent="0.3">
      <c r="A204" s="44" t="s">
        <v>1841</v>
      </c>
      <c r="B204" s="44" t="s">
        <v>1724</v>
      </c>
      <c r="C204" s="12"/>
      <c r="D204" s="44" t="s">
        <v>16</v>
      </c>
      <c r="E204" s="46" t="s">
        <v>1842</v>
      </c>
      <c r="F204" s="14">
        <v>1057</v>
      </c>
      <c r="G204" s="44" t="s">
        <v>1843</v>
      </c>
      <c r="H204" s="44" t="s">
        <v>42</v>
      </c>
      <c r="I204" s="44"/>
      <c r="J204" s="14">
        <v>5118</v>
      </c>
      <c r="K204" s="90" t="s">
        <v>1746</v>
      </c>
      <c r="L204" s="73" t="s">
        <v>425</v>
      </c>
      <c r="M204" s="44" t="s">
        <v>22</v>
      </c>
      <c r="N204" s="14">
        <v>55426</v>
      </c>
      <c r="O204" s="15">
        <f t="shared" si="98"/>
        <v>44561</v>
      </c>
      <c r="P204" s="15">
        <v>44562</v>
      </c>
      <c r="Q204" s="48">
        <f t="shared" si="99"/>
        <v>44501</v>
      </c>
      <c r="R204" s="11"/>
      <c r="S204" s="41"/>
      <c r="T204" s="41">
        <v>45382</v>
      </c>
      <c r="U204" s="41"/>
      <c r="V204" s="41"/>
      <c r="W204" s="14"/>
      <c r="X204" s="14"/>
      <c r="Y204" s="14"/>
      <c r="Z204" s="14"/>
      <c r="AA204" s="14"/>
      <c r="AB204" s="41"/>
      <c r="AC204" s="14"/>
      <c r="AD204" s="14"/>
      <c r="AE204" s="14"/>
      <c r="AF204" s="103" t="s">
        <v>979</v>
      </c>
      <c r="AG204" s="44" t="s">
        <v>979</v>
      </c>
      <c r="AH204" s="26"/>
      <c r="AI204" s="26"/>
      <c r="AJ204" s="26"/>
    </row>
    <row r="205" spans="1:53" s="52" customFormat="1" x14ac:dyDescent="0.3">
      <c r="A205" s="44" t="s">
        <v>1844</v>
      </c>
      <c r="B205" s="44" t="s">
        <v>1670</v>
      </c>
      <c r="C205" s="12" t="s">
        <v>32</v>
      </c>
      <c r="D205" s="44" t="s">
        <v>16</v>
      </c>
      <c r="E205" s="46" t="s">
        <v>1845</v>
      </c>
      <c r="F205" s="14">
        <v>2973</v>
      </c>
      <c r="G205" s="44" t="s">
        <v>1846</v>
      </c>
      <c r="H205" s="44" t="s">
        <v>34</v>
      </c>
      <c r="I205" s="44" t="s">
        <v>1847</v>
      </c>
      <c r="J205" s="14">
        <v>5192</v>
      </c>
      <c r="K205" s="44" t="s">
        <v>1848</v>
      </c>
      <c r="L205" s="44" t="s">
        <v>717</v>
      </c>
      <c r="M205" s="44" t="s">
        <v>22</v>
      </c>
      <c r="N205" s="14">
        <v>55117</v>
      </c>
      <c r="O205" s="15">
        <f t="shared" si="98"/>
        <v>44742</v>
      </c>
      <c r="P205" s="15">
        <v>44743</v>
      </c>
      <c r="Q205" s="15">
        <f t="shared" si="99"/>
        <v>44682</v>
      </c>
      <c r="R205" s="11" t="s">
        <v>1849</v>
      </c>
      <c r="S205" s="41"/>
      <c r="T205" s="41"/>
      <c r="U205" s="41"/>
      <c r="V205" s="41"/>
      <c r="W205" s="14"/>
      <c r="X205" s="14"/>
      <c r="Y205" s="14"/>
      <c r="Z205" s="14"/>
      <c r="AA205" s="14"/>
      <c r="AB205" s="41"/>
      <c r="AC205" s="14"/>
      <c r="AD205" s="14"/>
      <c r="AE205" s="14"/>
      <c r="AF205" s="19"/>
      <c r="AG205" s="11"/>
      <c r="AH205" s="26"/>
      <c r="AI205" s="26"/>
      <c r="AJ205" s="26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</row>
    <row r="206" spans="1:53" s="52" customFormat="1" x14ac:dyDescent="0.3">
      <c r="A206" s="44" t="s">
        <v>1850</v>
      </c>
      <c r="B206" s="44" t="s">
        <v>1851</v>
      </c>
      <c r="C206" s="12" t="s">
        <v>32</v>
      </c>
      <c r="D206" s="44" t="s">
        <v>16</v>
      </c>
      <c r="E206" s="46" t="s">
        <v>1852</v>
      </c>
      <c r="F206" s="14">
        <v>6846</v>
      </c>
      <c r="G206" s="44" t="s">
        <v>1853</v>
      </c>
      <c r="H206" s="44" t="s">
        <v>42</v>
      </c>
      <c r="I206" s="44" t="s">
        <v>1854</v>
      </c>
      <c r="J206" s="14">
        <v>5118</v>
      </c>
      <c r="K206" s="90" t="s">
        <v>1855</v>
      </c>
      <c r="L206" s="73" t="s">
        <v>1856</v>
      </c>
      <c r="M206" s="44" t="s">
        <v>22</v>
      </c>
      <c r="N206" s="14">
        <v>55426</v>
      </c>
      <c r="O206" s="15">
        <f t="shared" si="98"/>
        <v>44651</v>
      </c>
      <c r="P206" s="15">
        <v>44652</v>
      </c>
      <c r="Q206" s="15">
        <f t="shared" si="99"/>
        <v>44591</v>
      </c>
      <c r="R206" s="11"/>
      <c r="S206" s="41"/>
      <c r="T206" s="41"/>
      <c r="U206" s="41"/>
      <c r="V206" s="41"/>
      <c r="W206" s="14"/>
      <c r="X206" s="14"/>
      <c r="Y206" s="14"/>
      <c r="Z206" s="14"/>
      <c r="AA206" s="14"/>
      <c r="AB206" s="41"/>
      <c r="AC206" s="14"/>
      <c r="AD206" s="14"/>
      <c r="AE206" s="14"/>
      <c r="AF206" s="19" t="s">
        <v>1567</v>
      </c>
      <c r="AG206" s="11"/>
      <c r="AH206" s="26"/>
      <c r="AI206" s="26"/>
      <c r="AJ206" s="26"/>
    </row>
    <row r="207" spans="1:53" s="26" customFormat="1" x14ac:dyDescent="0.3">
      <c r="A207" s="44" t="s">
        <v>1857</v>
      </c>
      <c r="B207" s="44" t="s">
        <v>716</v>
      </c>
      <c r="C207" s="45"/>
      <c r="D207" s="44" t="s">
        <v>16</v>
      </c>
      <c r="E207" s="88" t="s">
        <v>1858</v>
      </c>
      <c r="F207" s="47">
        <v>437</v>
      </c>
      <c r="G207" s="44" t="s">
        <v>1859</v>
      </c>
      <c r="H207" s="44" t="s">
        <v>78</v>
      </c>
      <c r="I207" s="44"/>
      <c r="J207" s="47">
        <v>5111</v>
      </c>
      <c r="K207" s="69" t="s">
        <v>79</v>
      </c>
      <c r="L207" s="70" t="s">
        <v>86</v>
      </c>
      <c r="M207" s="71" t="s">
        <v>81</v>
      </c>
      <c r="N207" s="70">
        <v>57106</v>
      </c>
      <c r="O207" s="48">
        <f t="shared" si="98"/>
        <v>44895</v>
      </c>
      <c r="P207" s="48">
        <v>44896</v>
      </c>
      <c r="Q207" s="48">
        <f t="shared" si="99"/>
        <v>44835</v>
      </c>
      <c r="R207" s="44"/>
      <c r="S207" s="49" t="s">
        <v>974</v>
      </c>
      <c r="T207" s="49">
        <v>44196</v>
      </c>
      <c r="U207" s="49" t="s">
        <v>974</v>
      </c>
      <c r="V207" s="49" t="s">
        <v>974</v>
      </c>
      <c r="W207" s="47">
        <f t="shared" ref="W207" si="106">IF(S207&lt;O207,1,0)</f>
        <v>0</v>
      </c>
      <c r="X207" s="47">
        <f t="shared" ref="X207" si="107">IF(T207&lt;O207,1,0)</f>
        <v>1</v>
      </c>
      <c r="Y207" s="47">
        <f t="shared" ref="Y207" si="108">IF(U207&lt;O207,1,0)</f>
        <v>0</v>
      </c>
      <c r="Z207" s="47">
        <f t="shared" ref="Z207" si="109">IF(V207&lt;O207,1,0)</f>
        <v>0</v>
      </c>
      <c r="AA207" s="47">
        <f t="shared" ref="AA207" si="110">SUM(W207:Z207)</f>
        <v>1</v>
      </c>
      <c r="AB207" s="50">
        <f t="shared" ref="AB207" si="111">IF( S207&lt;&gt;"--", S207, IF( T207&lt;&gt;"--", T207, IF( U207&lt;&gt;"--", U207, IF( V207&lt;&gt;"--", V207, "--" ))))</f>
        <v>44196</v>
      </c>
      <c r="AC207" s="47"/>
      <c r="AD207" s="47"/>
      <c r="AE207" s="47"/>
      <c r="AF207" s="102" t="s">
        <v>979</v>
      </c>
      <c r="AG207" s="44" t="s">
        <v>979</v>
      </c>
      <c r="AH207" s="52" t="s">
        <v>1280</v>
      </c>
      <c r="AI207" s="52" t="s">
        <v>1395</v>
      </c>
      <c r="AJ207" s="52" t="s">
        <v>979</v>
      </c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</row>
    <row r="208" spans="1:53" s="26" customFormat="1" x14ac:dyDescent="0.3">
      <c r="A208" s="44" t="s">
        <v>1651</v>
      </c>
      <c r="B208" s="44" t="s">
        <v>1860</v>
      </c>
      <c r="C208" s="12"/>
      <c r="D208" s="44" t="s">
        <v>25</v>
      </c>
      <c r="E208" s="89" t="s">
        <v>1861</v>
      </c>
      <c r="F208" s="14">
        <v>1042</v>
      </c>
      <c r="G208" s="44" t="s">
        <v>1862</v>
      </c>
      <c r="H208" s="88" t="s">
        <v>1863</v>
      </c>
      <c r="I208" s="44"/>
      <c r="J208" s="47">
        <v>5254</v>
      </c>
      <c r="K208" s="69" t="s">
        <v>1864</v>
      </c>
      <c r="L208" s="70" t="s">
        <v>1865</v>
      </c>
      <c r="M208" s="44" t="s">
        <v>22</v>
      </c>
      <c r="N208" s="70">
        <v>55428</v>
      </c>
      <c r="O208" s="15">
        <f t="shared" si="98"/>
        <v>44712</v>
      </c>
      <c r="P208" s="15">
        <v>44713</v>
      </c>
      <c r="Q208" s="15">
        <f t="shared" si="99"/>
        <v>44652</v>
      </c>
      <c r="R208" s="11"/>
      <c r="S208" s="49" t="s">
        <v>974</v>
      </c>
      <c r="T208" s="49" t="s">
        <v>974</v>
      </c>
      <c r="U208" s="49" t="s">
        <v>974</v>
      </c>
      <c r="V208" s="49" t="s">
        <v>974</v>
      </c>
      <c r="W208" s="14"/>
      <c r="X208" s="14"/>
      <c r="Y208" s="14"/>
      <c r="Z208" s="14"/>
      <c r="AA208" s="14"/>
      <c r="AB208" s="41"/>
      <c r="AC208" s="14"/>
      <c r="AD208" s="14"/>
      <c r="AE208" s="14"/>
      <c r="AF208" s="102" t="s">
        <v>979</v>
      </c>
      <c r="AG208" s="44" t="s">
        <v>979</v>
      </c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</row>
    <row r="209" spans="1:53" s="52" customFormat="1" x14ac:dyDescent="0.3">
      <c r="A209" s="11" t="s">
        <v>1866</v>
      </c>
      <c r="B209" s="11" t="s">
        <v>1867</v>
      </c>
      <c r="C209" s="12"/>
      <c r="D209" s="11" t="s">
        <v>25</v>
      </c>
      <c r="E209" s="35" t="s">
        <v>1868</v>
      </c>
      <c r="F209" s="14">
        <v>796</v>
      </c>
      <c r="G209" s="11" t="s">
        <v>1869</v>
      </c>
      <c r="H209" s="11" t="s">
        <v>1870</v>
      </c>
      <c r="I209" s="11"/>
      <c r="J209" s="14">
        <v>5251</v>
      </c>
      <c r="K209" s="112" t="s">
        <v>1871</v>
      </c>
      <c r="L209" s="71" t="s">
        <v>1872</v>
      </c>
      <c r="M209" s="71" t="s">
        <v>22</v>
      </c>
      <c r="N209" s="71">
        <v>56093</v>
      </c>
      <c r="O209" s="15">
        <f t="shared" si="98"/>
        <v>44651</v>
      </c>
      <c r="P209" s="15">
        <v>44652</v>
      </c>
      <c r="Q209" s="15">
        <f t="shared" si="99"/>
        <v>44591</v>
      </c>
      <c r="R209" s="11"/>
      <c r="S209" s="40" t="s">
        <v>974</v>
      </c>
      <c r="T209" s="40">
        <v>45657</v>
      </c>
      <c r="U209" s="40" t="s">
        <v>974</v>
      </c>
      <c r="V209" s="40" t="s">
        <v>974</v>
      </c>
      <c r="W209" s="14">
        <f t="shared" ref="W209:W213" si="112">IF(S209&lt;O209,1,0)</f>
        <v>0</v>
      </c>
      <c r="X209" s="14">
        <f t="shared" ref="X209:X213" si="113">IF(T209&lt;O209,1,0)</f>
        <v>0</v>
      </c>
      <c r="Y209" s="14">
        <f t="shared" ref="Y209:Y213" si="114">IF(U209&lt;O209,1,0)</f>
        <v>0</v>
      </c>
      <c r="Z209" s="14">
        <f t="shared" ref="Z209:Z213" si="115">IF(V209&lt;O209,1,0)</f>
        <v>0</v>
      </c>
      <c r="AA209" s="14">
        <f t="shared" ref="AA209:AA213" si="116">SUM(W209:Z209)</f>
        <v>0</v>
      </c>
      <c r="AB209" s="41">
        <f t="shared" ref="AB209:AB213" si="117">IF( S209&lt;&gt;"--", S209, IF( T209&lt;&gt;"--", T209, IF( U209&lt;&gt;"--", U209, IF( V209&lt;&gt;"--", V209, "--" ))))</f>
        <v>45657</v>
      </c>
      <c r="AC209" s="14"/>
      <c r="AD209" s="14"/>
      <c r="AE209" s="14"/>
      <c r="AF209" s="102" t="s">
        <v>979</v>
      </c>
      <c r="AG209" s="11" t="s">
        <v>979</v>
      </c>
      <c r="AH209" s="26"/>
      <c r="AI209" s="26"/>
      <c r="AJ209" s="26"/>
      <c r="AK209" s="26"/>
    </row>
    <row r="210" spans="1:53" s="52" customFormat="1" ht="13.95" customHeight="1" x14ac:dyDescent="0.3">
      <c r="A210" s="11" t="s">
        <v>1451</v>
      </c>
      <c r="B210" s="11" t="s">
        <v>1160</v>
      </c>
      <c r="C210" s="12"/>
      <c r="D210" s="11" t="s">
        <v>16</v>
      </c>
      <c r="E210" s="13" t="s">
        <v>1873</v>
      </c>
      <c r="F210" s="14">
        <v>589</v>
      </c>
      <c r="G210" s="11" t="s">
        <v>1874</v>
      </c>
      <c r="H210" s="11" t="s">
        <v>134</v>
      </c>
      <c r="I210" s="11"/>
      <c r="J210" s="14">
        <v>5159</v>
      </c>
      <c r="K210" s="11" t="s">
        <v>135</v>
      </c>
      <c r="L210" s="11" t="s">
        <v>136</v>
      </c>
      <c r="M210" s="11" t="s">
        <v>22</v>
      </c>
      <c r="N210" s="14">
        <v>55431</v>
      </c>
      <c r="O210" s="15">
        <f t="shared" si="98"/>
        <v>44804</v>
      </c>
      <c r="P210" s="15">
        <v>44805</v>
      </c>
      <c r="Q210" s="15">
        <f t="shared" si="99"/>
        <v>44744</v>
      </c>
      <c r="R210" s="11"/>
      <c r="S210" s="40" t="s">
        <v>974</v>
      </c>
      <c r="T210" s="40">
        <v>44926</v>
      </c>
      <c r="U210" s="40" t="s">
        <v>974</v>
      </c>
      <c r="V210" s="40" t="s">
        <v>974</v>
      </c>
      <c r="W210" s="14">
        <f t="shared" si="112"/>
        <v>0</v>
      </c>
      <c r="X210" s="14">
        <f t="shared" si="113"/>
        <v>0</v>
      </c>
      <c r="Y210" s="14">
        <f t="shared" si="114"/>
        <v>0</v>
      </c>
      <c r="Z210" s="14">
        <f t="shared" si="115"/>
        <v>0</v>
      </c>
      <c r="AA210" s="14">
        <f t="shared" si="116"/>
        <v>0</v>
      </c>
      <c r="AB210" s="41">
        <f t="shared" si="117"/>
        <v>44926</v>
      </c>
      <c r="AC210" s="14"/>
      <c r="AD210" s="14"/>
      <c r="AE210" s="14"/>
      <c r="AF210" s="102" t="s">
        <v>979</v>
      </c>
      <c r="AG210" s="11" t="s">
        <v>979</v>
      </c>
      <c r="AH210" s="26"/>
      <c r="AI210" s="26"/>
      <c r="AJ210" s="26"/>
      <c r="AK210" s="26"/>
    </row>
    <row r="211" spans="1:53" s="52" customFormat="1" x14ac:dyDescent="0.3">
      <c r="A211" s="11" t="s">
        <v>1875</v>
      </c>
      <c r="B211" s="11" t="s">
        <v>1876</v>
      </c>
      <c r="C211" s="12"/>
      <c r="D211" s="11" t="s">
        <v>25</v>
      </c>
      <c r="E211" s="13" t="s">
        <v>1877</v>
      </c>
      <c r="F211" s="14">
        <v>244</v>
      </c>
      <c r="G211" s="11" t="s">
        <v>171</v>
      </c>
      <c r="H211" s="11" t="s">
        <v>172</v>
      </c>
      <c r="I211" s="11"/>
      <c r="J211" s="14">
        <v>5002</v>
      </c>
      <c r="K211" s="11" t="s">
        <v>173</v>
      </c>
      <c r="L211" s="11" t="s">
        <v>100</v>
      </c>
      <c r="M211" s="11" t="s">
        <v>22</v>
      </c>
      <c r="N211" s="14">
        <v>55413</v>
      </c>
      <c r="O211" s="15">
        <f t="shared" si="98"/>
        <v>44651</v>
      </c>
      <c r="P211" s="15">
        <v>44652</v>
      </c>
      <c r="Q211" s="15">
        <f t="shared" si="99"/>
        <v>44591</v>
      </c>
      <c r="R211" s="11"/>
      <c r="S211" s="40">
        <v>45016</v>
      </c>
      <c r="T211" s="40" t="s">
        <v>974</v>
      </c>
      <c r="U211" s="40" t="s">
        <v>974</v>
      </c>
      <c r="V211" s="40" t="s">
        <v>974</v>
      </c>
      <c r="W211" s="14">
        <f t="shared" si="112"/>
        <v>0</v>
      </c>
      <c r="X211" s="14">
        <f t="shared" si="113"/>
        <v>0</v>
      </c>
      <c r="Y211" s="14">
        <f t="shared" si="114"/>
        <v>0</v>
      </c>
      <c r="Z211" s="14">
        <f t="shared" si="115"/>
        <v>0</v>
      </c>
      <c r="AA211" s="14">
        <f t="shared" si="116"/>
        <v>0</v>
      </c>
      <c r="AB211" s="41">
        <f t="shared" si="117"/>
        <v>45016</v>
      </c>
      <c r="AC211" s="14"/>
      <c r="AD211" s="14"/>
      <c r="AE211" s="14"/>
      <c r="AF211" s="102" t="s">
        <v>979</v>
      </c>
      <c r="AG211" s="11" t="s">
        <v>979</v>
      </c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</row>
    <row r="212" spans="1:53" s="52" customFormat="1" ht="15" customHeight="1" x14ac:dyDescent="0.3">
      <c r="A212" s="11" t="s">
        <v>1878</v>
      </c>
      <c r="B212" s="11" t="s">
        <v>591</v>
      </c>
      <c r="C212" s="12"/>
      <c r="D212" s="11" t="s">
        <v>16</v>
      </c>
      <c r="E212" s="13" t="s">
        <v>1879</v>
      </c>
      <c r="F212" s="14">
        <v>810</v>
      </c>
      <c r="G212" s="11" t="s">
        <v>1880</v>
      </c>
      <c r="H212" s="11" t="s">
        <v>42</v>
      </c>
      <c r="I212" s="11"/>
      <c r="J212" s="14">
        <v>5118</v>
      </c>
      <c r="K212" s="11" t="s">
        <v>1746</v>
      </c>
      <c r="L212" s="11" t="s">
        <v>425</v>
      </c>
      <c r="M212" s="11" t="s">
        <v>22</v>
      </c>
      <c r="N212" s="14">
        <v>55426</v>
      </c>
      <c r="O212" s="15">
        <f t="shared" si="98"/>
        <v>44957</v>
      </c>
      <c r="P212" s="15">
        <v>44958</v>
      </c>
      <c r="Q212" s="15">
        <f t="shared" si="99"/>
        <v>44897</v>
      </c>
      <c r="R212" s="11"/>
      <c r="S212" s="40" t="s">
        <v>974</v>
      </c>
      <c r="T212" s="40" t="s">
        <v>974</v>
      </c>
      <c r="U212" s="40">
        <v>44561</v>
      </c>
      <c r="V212" s="40" t="s">
        <v>974</v>
      </c>
      <c r="W212" s="14">
        <f t="shared" si="112"/>
        <v>0</v>
      </c>
      <c r="X212" s="14">
        <f t="shared" si="113"/>
        <v>0</v>
      </c>
      <c r="Y212" s="14">
        <f t="shared" si="114"/>
        <v>1</v>
      </c>
      <c r="Z212" s="14">
        <f t="shared" si="115"/>
        <v>0</v>
      </c>
      <c r="AA212" s="14">
        <f t="shared" si="116"/>
        <v>1</v>
      </c>
      <c r="AB212" s="41">
        <f t="shared" si="117"/>
        <v>44561</v>
      </c>
      <c r="AC212" s="14"/>
      <c r="AD212" s="47"/>
      <c r="AE212" s="47"/>
      <c r="AF212" s="103" t="s">
        <v>979</v>
      </c>
      <c r="AG212" s="44" t="s">
        <v>979</v>
      </c>
    </row>
    <row r="213" spans="1:53" s="52" customFormat="1" x14ac:dyDescent="0.3">
      <c r="A213" s="11" t="s">
        <v>1881</v>
      </c>
      <c r="B213" s="11" t="s">
        <v>798</v>
      </c>
      <c r="C213" s="12"/>
      <c r="D213" s="11" t="s">
        <v>16</v>
      </c>
      <c r="E213" s="35" t="s">
        <v>1882</v>
      </c>
      <c r="F213" s="14">
        <v>824</v>
      </c>
      <c r="G213" s="11" t="s">
        <v>1883</v>
      </c>
      <c r="H213" s="26" t="s">
        <v>78</v>
      </c>
      <c r="I213" s="11"/>
      <c r="J213" s="14">
        <v>5111</v>
      </c>
      <c r="K213" s="112" t="s">
        <v>79</v>
      </c>
      <c r="L213" s="71" t="s">
        <v>86</v>
      </c>
      <c r="M213" s="11" t="s">
        <v>81</v>
      </c>
      <c r="N213" s="71">
        <v>57106</v>
      </c>
      <c r="O213" s="15">
        <f t="shared" si="98"/>
        <v>44985</v>
      </c>
      <c r="P213" s="15">
        <v>44986</v>
      </c>
      <c r="Q213" s="15">
        <f t="shared" si="99"/>
        <v>44925</v>
      </c>
      <c r="R213" s="11"/>
      <c r="S213" s="40" t="s">
        <v>974</v>
      </c>
      <c r="T213" s="40">
        <v>44196</v>
      </c>
      <c r="U213" s="40" t="s">
        <v>974</v>
      </c>
      <c r="V213" s="40" t="s">
        <v>974</v>
      </c>
      <c r="W213" s="14">
        <f t="shared" si="112"/>
        <v>0</v>
      </c>
      <c r="X213" s="14">
        <f t="shared" si="113"/>
        <v>1</v>
      </c>
      <c r="Y213" s="14">
        <f t="shared" si="114"/>
        <v>0</v>
      </c>
      <c r="Z213" s="14">
        <f t="shared" si="115"/>
        <v>0</v>
      </c>
      <c r="AA213" s="14">
        <f t="shared" si="116"/>
        <v>1</v>
      </c>
      <c r="AB213" s="41">
        <f t="shared" si="117"/>
        <v>44196</v>
      </c>
      <c r="AC213" s="14"/>
      <c r="AD213" s="14"/>
      <c r="AE213" s="14"/>
      <c r="AF213" s="116">
        <v>44844</v>
      </c>
      <c r="AG213" s="11" t="s">
        <v>979</v>
      </c>
      <c r="AH213" s="26"/>
      <c r="AI213" s="26"/>
      <c r="AJ213" s="26"/>
      <c r="AK213" s="26"/>
    </row>
    <row r="214" spans="1:53" s="52" customFormat="1" x14ac:dyDescent="0.3">
      <c r="A214" s="11" t="s">
        <v>1884</v>
      </c>
      <c r="B214" s="11" t="s">
        <v>292</v>
      </c>
      <c r="C214" s="12"/>
      <c r="D214" s="11" t="s">
        <v>25</v>
      </c>
      <c r="E214" s="13" t="s">
        <v>1885</v>
      </c>
      <c r="F214" s="14">
        <v>844</v>
      </c>
      <c r="G214" s="11" t="s">
        <v>1886</v>
      </c>
      <c r="H214" s="11" t="s">
        <v>1230</v>
      </c>
      <c r="I214" s="11"/>
      <c r="J214" s="14">
        <v>5212</v>
      </c>
      <c r="K214" s="26" t="s">
        <v>1887</v>
      </c>
      <c r="L214" s="11" t="s">
        <v>328</v>
      </c>
      <c r="M214" s="11" t="s">
        <v>22</v>
      </c>
      <c r="N214" s="14">
        <v>55802</v>
      </c>
      <c r="O214" s="15">
        <f t="shared" si="98"/>
        <v>44712</v>
      </c>
      <c r="P214" s="15">
        <v>44713</v>
      </c>
      <c r="Q214" s="15">
        <f t="shared" si="99"/>
        <v>44652</v>
      </c>
      <c r="R214" s="11"/>
      <c r="S214" s="40">
        <v>44104</v>
      </c>
      <c r="T214" s="40"/>
      <c r="U214" s="40" t="s">
        <v>974</v>
      </c>
      <c r="V214" s="40" t="s">
        <v>974</v>
      </c>
      <c r="W214" s="14">
        <f>IF(S214&lt;O214,1,0)</f>
        <v>1</v>
      </c>
      <c r="X214" s="14">
        <f>IF(T214&lt;O214,1,0)</f>
        <v>1</v>
      </c>
      <c r="Y214" s="14">
        <f>IF(U214&lt;O214,1,0)</f>
        <v>0</v>
      </c>
      <c r="Z214" s="14">
        <f>IF(V214&lt;O214,1,0)</f>
        <v>0</v>
      </c>
      <c r="AA214" s="14">
        <f>SUM(W214:Z214)</f>
        <v>2</v>
      </c>
      <c r="AB214" s="41">
        <f>IF( S214&lt;&gt;"--", S214, IF( T214&lt;&gt;"--", T214, IF( U214&lt;&gt;"--", U214, IF( V214&lt;&gt;"--", V214, "--" ))))</f>
        <v>44104</v>
      </c>
      <c r="AC214" s="14"/>
      <c r="AD214" s="14"/>
      <c r="AE214" s="14"/>
      <c r="AF214" s="102" t="s">
        <v>979</v>
      </c>
      <c r="AG214" s="11" t="s">
        <v>979</v>
      </c>
      <c r="AH214" s="26"/>
      <c r="AI214" s="26"/>
      <c r="AJ214" s="26"/>
      <c r="AK214" s="26"/>
    </row>
    <row r="215" spans="1:53" s="26" customFormat="1" x14ac:dyDescent="0.3">
      <c r="A215" s="11" t="s">
        <v>1888</v>
      </c>
      <c r="B215" s="11" t="s">
        <v>311</v>
      </c>
      <c r="C215" s="12"/>
      <c r="D215" s="11" t="s">
        <v>16</v>
      </c>
      <c r="E215" s="35" t="s">
        <v>1889</v>
      </c>
      <c r="F215" s="14">
        <v>215</v>
      </c>
      <c r="G215" s="11" t="s">
        <v>1890</v>
      </c>
      <c r="H215" s="26" t="s">
        <v>78</v>
      </c>
      <c r="I215" s="11"/>
      <c r="J215" s="14">
        <v>5111</v>
      </c>
      <c r="K215" s="112" t="s">
        <v>79</v>
      </c>
      <c r="L215" s="71" t="s">
        <v>86</v>
      </c>
      <c r="M215" s="11" t="s">
        <v>81</v>
      </c>
      <c r="N215" s="71">
        <v>57106</v>
      </c>
      <c r="O215" s="15">
        <f t="shared" si="98"/>
        <v>44651</v>
      </c>
      <c r="P215" s="15">
        <v>44652</v>
      </c>
      <c r="Q215" s="15">
        <f t="shared" si="99"/>
        <v>44591</v>
      </c>
      <c r="R215" s="11"/>
      <c r="S215" s="40" t="s">
        <v>974</v>
      </c>
      <c r="T215" s="40">
        <v>45291</v>
      </c>
      <c r="U215" s="40" t="s">
        <v>974</v>
      </c>
      <c r="V215" s="40" t="s">
        <v>974</v>
      </c>
      <c r="W215" s="14">
        <f t="shared" ref="W215:W216" si="118">IF(S215&lt;O215,1,0)</f>
        <v>0</v>
      </c>
      <c r="X215" s="14">
        <f t="shared" ref="X215:X216" si="119">IF(T215&lt;O215,1,0)</f>
        <v>0</v>
      </c>
      <c r="Y215" s="14">
        <f t="shared" ref="Y215:Y216" si="120">IF(U215&lt;O215,1,0)</f>
        <v>0</v>
      </c>
      <c r="Z215" s="14">
        <f t="shared" ref="Z215:Z216" si="121">IF(V215&lt;O215,1,0)</f>
        <v>0</v>
      </c>
      <c r="AA215" s="14">
        <f t="shared" ref="AA215:AA216" si="122">SUM(W215:Z215)</f>
        <v>0</v>
      </c>
      <c r="AB215" s="41">
        <f t="shared" ref="AB215:AB216" si="123">IF( S215&lt;&gt;"--", S215, IF( T215&lt;&gt;"--", T215, IF( U215&lt;&gt;"--", U215, IF( V215&lt;&gt;"--", V215, "--" ))))</f>
        <v>45291</v>
      </c>
      <c r="AC215" s="14"/>
      <c r="AD215" s="14"/>
      <c r="AE215" s="14"/>
      <c r="AF215" s="102" t="s">
        <v>979</v>
      </c>
      <c r="AG215" s="11" t="s">
        <v>979</v>
      </c>
      <c r="AJ215" s="26" t="s">
        <v>979</v>
      </c>
      <c r="AL215" s="82"/>
      <c r="AM215" s="82"/>
      <c r="AN215" s="82"/>
      <c r="AO215" s="82"/>
      <c r="AP215" s="82"/>
      <c r="AQ215" s="82"/>
      <c r="AR215" s="82"/>
      <c r="AS215" s="82"/>
      <c r="AT215" s="82"/>
      <c r="AU215" s="82"/>
      <c r="AV215" s="82"/>
      <c r="AW215" s="82"/>
      <c r="AX215" s="82"/>
      <c r="AY215" s="82"/>
      <c r="AZ215" s="82"/>
      <c r="BA215" s="82"/>
    </row>
    <row r="216" spans="1:53" s="52" customFormat="1" x14ac:dyDescent="0.3">
      <c r="A216" s="11" t="s">
        <v>1891</v>
      </c>
      <c r="B216" s="11" t="s">
        <v>144</v>
      </c>
      <c r="C216" s="12"/>
      <c r="D216" s="11" t="s">
        <v>16</v>
      </c>
      <c r="E216" s="35" t="s">
        <v>1892</v>
      </c>
      <c r="F216" s="14">
        <v>843</v>
      </c>
      <c r="G216" s="11" t="s">
        <v>1893</v>
      </c>
      <c r="H216" s="11" t="s">
        <v>134</v>
      </c>
      <c r="I216" s="11"/>
      <c r="J216" s="14">
        <v>5159</v>
      </c>
      <c r="K216" s="112" t="s">
        <v>135</v>
      </c>
      <c r="L216" s="71" t="s">
        <v>136</v>
      </c>
      <c r="M216" s="71" t="s">
        <v>22</v>
      </c>
      <c r="N216" s="71">
        <v>55431</v>
      </c>
      <c r="O216" s="15">
        <f t="shared" si="98"/>
        <v>44957</v>
      </c>
      <c r="P216" s="15">
        <v>44958</v>
      </c>
      <c r="Q216" s="15">
        <f t="shared" si="99"/>
        <v>44897</v>
      </c>
      <c r="R216" s="11"/>
      <c r="S216" s="40" t="s">
        <v>974</v>
      </c>
      <c r="T216" s="40">
        <v>44926</v>
      </c>
      <c r="U216" s="40" t="s">
        <v>974</v>
      </c>
      <c r="V216" s="40" t="s">
        <v>974</v>
      </c>
      <c r="W216" s="14">
        <f t="shared" si="118"/>
        <v>0</v>
      </c>
      <c r="X216" s="14">
        <f t="shared" si="119"/>
        <v>1</v>
      </c>
      <c r="Y216" s="14">
        <f t="shared" si="120"/>
        <v>0</v>
      </c>
      <c r="Z216" s="14">
        <f t="shared" si="121"/>
        <v>0</v>
      </c>
      <c r="AA216" s="14">
        <f t="shared" si="122"/>
        <v>1</v>
      </c>
      <c r="AB216" s="41">
        <f t="shared" si="123"/>
        <v>44926</v>
      </c>
      <c r="AC216" s="14"/>
      <c r="AD216" s="47"/>
      <c r="AE216" s="47"/>
      <c r="AF216" s="103" t="s">
        <v>979</v>
      </c>
      <c r="AG216" s="44" t="s">
        <v>979</v>
      </c>
      <c r="AK216" s="26"/>
    </row>
    <row r="217" spans="1:53" s="52" customFormat="1" x14ac:dyDescent="0.3">
      <c r="A217" s="11" t="s">
        <v>443</v>
      </c>
      <c r="B217" s="11" t="s">
        <v>257</v>
      </c>
      <c r="C217" s="12" t="s">
        <v>32</v>
      </c>
      <c r="D217" s="11" t="s">
        <v>16</v>
      </c>
      <c r="E217" s="13" t="s">
        <v>1894</v>
      </c>
      <c r="F217" s="14">
        <v>3520</v>
      </c>
      <c r="G217" s="11" t="s">
        <v>1895</v>
      </c>
      <c r="H217" s="11" t="s">
        <v>196</v>
      </c>
      <c r="I217" s="11" t="s">
        <v>1896</v>
      </c>
      <c r="J217" s="14">
        <v>5011</v>
      </c>
      <c r="K217" s="11" t="s">
        <v>512</v>
      </c>
      <c r="L217" s="11" t="s">
        <v>1897</v>
      </c>
      <c r="M217" s="11" t="s">
        <v>22</v>
      </c>
      <c r="N217" s="14">
        <v>56303</v>
      </c>
      <c r="O217" s="15">
        <f t="shared" si="98"/>
        <v>44926</v>
      </c>
      <c r="P217" s="15">
        <v>44927</v>
      </c>
      <c r="Q217" s="15">
        <f t="shared" si="99"/>
        <v>44866</v>
      </c>
      <c r="R217" s="11" t="s">
        <v>1898</v>
      </c>
      <c r="S217" s="41"/>
      <c r="T217" s="41"/>
      <c r="U217" s="41"/>
      <c r="V217" s="41"/>
      <c r="W217" s="14"/>
      <c r="X217" s="14"/>
      <c r="Y217" s="14"/>
      <c r="Z217" s="14"/>
      <c r="AA217" s="14"/>
      <c r="AB217" s="41"/>
      <c r="AC217" s="14"/>
      <c r="AD217" s="14"/>
      <c r="AE217" s="14"/>
      <c r="AF217" s="19"/>
      <c r="AG217" s="11" t="s">
        <v>1567</v>
      </c>
      <c r="AH217" s="26"/>
      <c r="AI217" s="26"/>
      <c r="AJ217" s="26"/>
      <c r="AK217" s="26"/>
    </row>
    <row r="218" spans="1:53" s="52" customFormat="1" x14ac:dyDescent="0.3">
      <c r="A218" s="11" t="s">
        <v>1899</v>
      </c>
      <c r="B218" s="11" t="s">
        <v>84</v>
      </c>
      <c r="C218" s="12"/>
      <c r="D218" s="11" t="s">
        <v>16</v>
      </c>
      <c r="E218" s="35" t="s">
        <v>1900</v>
      </c>
      <c r="F218" s="14">
        <v>407</v>
      </c>
      <c r="G218" s="11" t="s">
        <v>1901</v>
      </c>
      <c r="H218" s="11" t="s">
        <v>78</v>
      </c>
      <c r="I218" s="11"/>
      <c r="J218" s="14">
        <v>5111</v>
      </c>
      <c r="K218" s="112" t="s">
        <v>79</v>
      </c>
      <c r="L218" s="71" t="s">
        <v>86</v>
      </c>
      <c r="M218" s="71" t="s">
        <v>81</v>
      </c>
      <c r="N218" s="71">
        <v>57106</v>
      </c>
      <c r="O218" s="15">
        <f t="shared" si="98"/>
        <v>44620</v>
      </c>
      <c r="P218" s="15">
        <v>44621</v>
      </c>
      <c r="Q218" s="15">
        <f t="shared" si="99"/>
        <v>44560</v>
      </c>
      <c r="R218" s="42"/>
      <c r="S218" s="40" t="s">
        <v>974</v>
      </c>
      <c r="T218" s="40">
        <v>44926</v>
      </c>
      <c r="U218" s="40" t="s">
        <v>974</v>
      </c>
      <c r="V218" s="40" t="s">
        <v>974</v>
      </c>
      <c r="W218" s="14">
        <f>IF(S218&lt;O218,1,0)</f>
        <v>0</v>
      </c>
      <c r="X218" s="14">
        <f>IF(T218&lt;O218,1,0)</f>
        <v>0</v>
      </c>
      <c r="Y218" s="14">
        <f>IF(U218&lt;O218,1,0)</f>
        <v>0</v>
      </c>
      <c r="Z218" s="14">
        <f>IF(V218&lt;O218,1,0)</f>
        <v>0</v>
      </c>
      <c r="AA218" s="14">
        <f>SUM(W218:Z218)</f>
        <v>0</v>
      </c>
      <c r="AB218" s="41">
        <f>IF( S218&lt;&gt;"--", S218, IF( T218&lt;&gt;"--", T218, IF( U218&lt;&gt;"--", U218, IF( V218&lt;&gt;"--", V218, "--" ))))</f>
        <v>44926</v>
      </c>
      <c r="AC218" s="14"/>
      <c r="AD218" s="14"/>
      <c r="AE218" s="14"/>
      <c r="AF218" s="102" t="s">
        <v>979</v>
      </c>
      <c r="AG218" s="11" t="s">
        <v>979</v>
      </c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52" customFormat="1" x14ac:dyDescent="0.3">
      <c r="A219" s="11" t="s">
        <v>1378</v>
      </c>
      <c r="B219" s="11" t="s">
        <v>1902</v>
      </c>
      <c r="C219" s="12"/>
      <c r="D219" s="11" t="s">
        <v>16</v>
      </c>
      <c r="E219" s="13" t="s">
        <v>1903</v>
      </c>
      <c r="F219" s="14">
        <v>1069</v>
      </c>
      <c r="G219" s="11" t="s">
        <v>1904</v>
      </c>
      <c r="H219" s="11" t="s">
        <v>78</v>
      </c>
      <c r="I219" s="11" t="s">
        <v>1001</v>
      </c>
      <c r="J219" s="14">
        <v>5111</v>
      </c>
      <c r="K219" s="11" t="s">
        <v>79</v>
      </c>
      <c r="L219" s="11" t="s">
        <v>80</v>
      </c>
      <c r="M219" s="11" t="s">
        <v>81</v>
      </c>
      <c r="N219" s="14">
        <v>57106</v>
      </c>
      <c r="O219" s="15">
        <f t="shared" si="98"/>
        <v>44865</v>
      </c>
      <c r="P219" s="15">
        <v>44866</v>
      </c>
      <c r="Q219" s="15">
        <f t="shared" ref="Q219:Q230" si="124">O219-60</f>
        <v>44805</v>
      </c>
      <c r="R219" s="11" t="s">
        <v>1836</v>
      </c>
      <c r="S219" s="41"/>
      <c r="T219" s="41"/>
      <c r="U219" s="41"/>
      <c r="V219" s="41"/>
      <c r="W219" s="14"/>
      <c r="X219" s="14"/>
      <c r="Y219" s="14"/>
      <c r="Z219" s="14"/>
      <c r="AA219" s="14"/>
      <c r="AB219" s="41"/>
      <c r="AC219" s="14"/>
      <c r="AD219" s="14"/>
      <c r="AE219" s="14"/>
      <c r="AF219" s="116">
        <v>44844</v>
      </c>
      <c r="AG219" s="11" t="s">
        <v>1567</v>
      </c>
      <c r="AH219" s="26"/>
      <c r="AI219" s="26"/>
      <c r="AJ219" s="26"/>
      <c r="AK219" s="26"/>
    </row>
    <row r="220" spans="1:53" s="52" customFormat="1" x14ac:dyDescent="0.3">
      <c r="A220" s="11" t="s">
        <v>1905</v>
      </c>
      <c r="B220" s="11" t="s">
        <v>1906</v>
      </c>
      <c r="C220" s="12"/>
      <c r="D220" s="11" t="s">
        <v>25</v>
      </c>
      <c r="E220" s="13" t="s">
        <v>1907</v>
      </c>
      <c r="F220" s="14">
        <v>672</v>
      </c>
      <c r="G220" s="11" t="s">
        <v>41</v>
      </c>
      <c r="H220" s="11" t="s">
        <v>42</v>
      </c>
      <c r="I220" s="11"/>
      <c r="J220" s="14">
        <v>5118</v>
      </c>
      <c r="K220" s="11" t="s">
        <v>1908</v>
      </c>
      <c r="L220" s="11" t="s">
        <v>941</v>
      </c>
      <c r="M220" s="11" t="s">
        <v>1909</v>
      </c>
      <c r="N220" s="14">
        <v>48084</v>
      </c>
      <c r="O220" s="15">
        <f t="shared" si="98"/>
        <v>45077</v>
      </c>
      <c r="P220" s="15">
        <v>45078</v>
      </c>
      <c r="Q220" s="15">
        <f t="shared" si="124"/>
        <v>45017</v>
      </c>
      <c r="R220" s="11"/>
      <c r="S220" s="40">
        <v>44834</v>
      </c>
      <c r="T220" s="40" t="s">
        <v>974</v>
      </c>
      <c r="U220" s="40" t="s">
        <v>974</v>
      </c>
      <c r="V220" s="40" t="s">
        <v>974</v>
      </c>
      <c r="W220" s="14">
        <f t="shared" ref="W220:W221" si="125">IF(S220&lt;O220,1,0)</f>
        <v>1</v>
      </c>
      <c r="X220" s="14">
        <f t="shared" ref="X220:X221" si="126">IF(T220&lt;O220,1,0)</f>
        <v>0</v>
      </c>
      <c r="Y220" s="14">
        <f t="shared" ref="Y220:Y221" si="127">IF(U220&lt;O220,1,0)</f>
        <v>0</v>
      </c>
      <c r="Z220" s="14">
        <f t="shared" ref="Z220:Z221" si="128">IF(V220&lt;O220,1,0)</f>
        <v>0</v>
      </c>
      <c r="AA220" s="14">
        <f t="shared" ref="AA220:AA221" si="129">SUM(W220:Z220)</f>
        <v>1</v>
      </c>
      <c r="AB220" s="41">
        <f t="shared" ref="AB220:AB221" si="130">IF( S220&lt;&gt;"--", S220, IF( T220&lt;&gt;"--", T220, IF( U220&lt;&gt;"--", U220, IF( V220&lt;&gt;"--", V220, "--" ))))</f>
        <v>44834</v>
      </c>
      <c r="AC220" s="14"/>
      <c r="AD220" s="14"/>
      <c r="AE220" s="14"/>
      <c r="AF220" s="102" t="s">
        <v>979</v>
      </c>
      <c r="AG220" s="11" t="s">
        <v>979</v>
      </c>
      <c r="AH220" s="36"/>
      <c r="AI220" s="26"/>
      <c r="AJ220" s="26"/>
      <c r="AK220" s="26"/>
    </row>
    <row r="221" spans="1:53" s="52" customFormat="1" x14ac:dyDescent="0.3">
      <c r="A221" s="11" t="s">
        <v>1910</v>
      </c>
      <c r="B221" s="11" t="s">
        <v>330</v>
      </c>
      <c r="C221" s="12"/>
      <c r="D221" s="11" t="s">
        <v>16</v>
      </c>
      <c r="E221" s="35" t="s">
        <v>1911</v>
      </c>
      <c r="F221" s="14">
        <v>295</v>
      </c>
      <c r="G221" s="11" t="s">
        <v>1912</v>
      </c>
      <c r="H221" s="11" t="s">
        <v>78</v>
      </c>
      <c r="I221" s="11"/>
      <c r="J221" s="14">
        <v>5111</v>
      </c>
      <c r="K221" s="11" t="s">
        <v>79</v>
      </c>
      <c r="L221" s="11" t="s">
        <v>80</v>
      </c>
      <c r="M221" s="11" t="s">
        <v>81</v>
      </c>
      <c r="N221" s="14">
        <v>57106</v>
      </c>
      <c r="O221" s="15">
        <f t="shared" si="98"/>
        <v>45077</v>
      </c>
      <c r="P221" s="15">
        <v>45078</v>
      </c>
      <c r="Q221" s="15">
        <f t="shared" si="124"/>
        <v>45017</v>
      </c>
      <c r="R221" s="11"/>
      <c r="S221" s="40" t="s">
        <v>974</v>
      </c>
      <c r="T221" s="40" t="s">
        <v>974</v>
      </c>
      <c r="U221" s="40">
        <v>43465</v>
      </c>
      <c r="V221" s="40" t="s">
        <v>974</v>
      </c>
      <c r="W221" s="14">
        <f t="shared" si="125"/>
        <v>0</v>
      </c>
      <c r="X221" s="14">
        <f t="shared" si="126"/>
        <v>0</v>
      </c>
      <c r="Y221" s="14">
        <f t="shared" si="127"/>
        <v>1</v>
      </c>
      <c r="Z221" s="14">
        <f t="shared" si="128"/>
        <v>0</v>
      </c>
      <c r="AA221" s="14">
        <f t="shared" si="129"/>
        <v>1</v>
      </c>
      <c r="AB221" s="41">
        <f t="shared" si="130"/>
        <v>43465</v>
      </c>
      <c r="AC221" s="14"/>
      <c r="AD221" s="14"/>
      <c r="AE221" s="14"/>
      <c r="AF221" s="102" t="s">
        <v>979</v>
      </c>
      <c r="AG221" s="11" t="s">
        <v>979</v>
      </c>
      <c r="AH221" s="26" t="s">
        <v>1356</v>
      </c>
      <c r="AI221" s="26" t="s">
        <v>1267</v>
      </c>
      <c r="AJ221" s="26" t="s">
        <v>979</v>
      </c>
      <c r="AK221" s="26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8"/>
    </row>
    <row r="222" spans="1:53" s="82" customFormat="1" x14ac:dyDescent="0.3">
      <c r="A222" s="26" t="s">
        <v>1212</v>
      </c>
      <c r="B222" s="26" t="s">
        <v>641</v>
      </c>
      <c r="C222" s="27"/>
      <c r="D222" s="26" t="s">
        <v>16</v>
      </c>
      <c r="E222" s="35" t="s">
        <v>1913</v>
      </c>
      <c r="F222" s="29">
        <v>812</v>
      </c>
      <c r="G222" s="26" t="s">
        <v>1914</v>
      </c>
      <c r="H222" s="26" t="s">
        <v>78</v>
      </c>
      <c r="I222" s="26"/>
      <c r="J222" s="29">
        <v>5111</v>
      </c>
      <c r="K222" s="113" t="s">
        <v>79</v>
      </c>
      <c r="L222" s="26" t="s">
        <v>86</v>
      </c>
      <c r="M222" s="26" t="s">
        <v>81</v>
      </c>
      <c r="N222" s="26">
        <v>57106</v>
      </c>
      <c r="O222" s="30">
        <f t="shared" si="98"/>
        <v>45199</v>
      </c>
      <c r="P222" s="30">
        <v>45200</v>
      </c>
      <c r="Q222" s="30">
        <f t="shared" si="124"/>
        <v>45139</v>
      </c>
      <c r="R222" s="26"/>
      <c r="S222" s="114" t="s">
        <v>974</v>
      </c>
      <c r="T222" s="115">
        <v>43465</v>
      </c>
      <c r="U222" s="114" t="s">
        <v>974</v>
      </c>
      <c r="V222" s="114" t="s">
        <v>974</v>
      </c>
      <c r="W222" s="29">
        <f>IF(S222&lt;O222,1,0)</f>
        <v>0</v>
      </c>
      <c r="X222" s="29">
        <f>IF(T222&lt;O222,1,0)</f>
        <v>1</v>
      </c>
      <c r="Y222" s="29">
        <f>IF(U222&lt;O222,1,0)</f>
        <v>0</v>
      </c>
      <c r="Z222" s="29">
        <f>IF(V222&lt;O222,1,0)</f>
        <v>0</v>
      </c>
      <c r="AA222" s="29">
        <f>SUM(W222:Z222)</f>
        <v>1</v>
      </c>
      <c r="AB222" s="115">
        <f>IF( S222&lt;&gt;"--", S222, IF( T222&lt;&gt;"--", T222, IF( U222&lt;&gt;"--", U222, IF( V222&lt;&gt;"--", V222, "--" ))))</f>
        <v>43465</v>
      </c>
      <c r="AC222" s="29"/>
      <c r="AD222" s="29"/>
      <c r="AE222" s="29"/>
      <c r="AF222" s="116">
        <v>44844</v>
      </c>
      <c r="AG222" s="26" t="s">
        <v>979</v>
      </c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</row>
    <row r="223" spans="1:53" s="52" customFormat="1" x14ac:dyDescent="0.3">
      <c r="A223" s="11" t="s">
        <v>1915</v>
      </c>
      <c r="B223" s="11" t="s">
        <v>533</v>
      </c>
      <c r="C223" s="12"/>
      <c r="D223" s="11" t="s">
        <v>16</v>
      </c>
      <c r="E223" s="35" t="s">
        <v>1916</v>
      </c>
      <c r="F223" s="14">
        <v>112</v>
      </c>
      <c r="G223" s="11" t="s">
        <v>1917</v>
      </c>
      <c r="H223" s="26" t="s">
        <v>78</v>
      </c>
      <c r="I223" s="11"/>
      <c r="J223" s="14">
        <v>5111</v>
      </c>
      <c r="K223" s="112" t="s">
        <v>79</v>
      </c>
      <c r="L223" s="71" t="s">
        <v>86</v>
      </c>
      <c r="M223" s="11" t="s">
        <v>81</v>
      </c>
      <c r="N223" s="71">
        <v>57106</v>
      </c>
      <c r="O223" s="15">
        <f t="shared" si="98"/>
        <v>45107</v>
      </c>
      <c r="P223" s="15">
        <v>45108</v>
      </c>
      <c r="Q223" s="15">
        <f t="shared" si="124"/>
        <v>45047</v>
      </c>
      <c r="R223" s="11"/>
      <c r="S223" s="40" t="s">
        <v>974</v>
      </c>
      <c r="T223" s="41">
        <v>44196</v>
      </c>
      <c r="U223" s="40" t="s">
        <v>974</v>
      </c>
      <c r="V223" s="40" t="s">
        <v>974</v>
      </c>
      <c r="W223" s="14">
        <f t="shared" ref="W223" si="131">IF(S223&lt;O223,1,0)</f>
        <v>0</v>
      </c>
      <c r="X223" s="14">
        <f t="shared" ref="X223" si="132">IF(T223&lt;O223,1,0)</f>
        <v>1</v>
      </c>
      <c r="Y223" s="14">
        <f t="shared" ref="Y223" si="133">IF(U223&lt;O223,1,0)</f>
        <v>0</v>
      </c>
      <c r="Z223" s="14">
        <f t="shared" ref="Z223" si="134">IF(V223&lt;O223,1,0)</f>
        <v>0</v>
      </c>
      <c r="AA223" s="14">
        <f t="shared" ref="AA223" si="135">SUM(W223:Z223)</f>
        <v>1</v>
      </c>
      <c r="AB223" s="41">
        <f t="shared" ref="AB223" si="136">IF( S223&lt;&gt;"--", S223, IF( T223&lt;&gt;"--", T223, IF( U223&lt;&gt;"--", U223, IF( V223&lt;&gt;"--", V223, "--" ))))</f>
        <v>44196</v>
      </c>
      <c r="AC223" s="14"/>
      <c r="AD223" s="14"/>
      <c r="AE223" s="14"/>
      <c r="AF223" s="116">
        <v>44844</v>
      </c>
      <c r="AG223" s="11" t="s">
        <v>979</v>
      </c>
      <c r="AH223" s="26" t="s">
        <v>1918</v>
      </c>
      <c r="AI223" s="26" t="s">
        <v>1267</v>
      </c>
      <c r="AJ223" s="26" t="s">
        <v>979</v>
      </c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</row>
    <row r="224" spans="1:53" s="110" customFormat="1" x14ac:dyDescent="0.3">
      <c r="A224" s="11" t="s">
        <v>1919</v>
      </c>
      <c r="B224" s="11" t="s">
        <v>1920</v>
      </c>
      <c r="C224" s="12"/>
      <c r="D224" s="11" t="s">
        <v>16</v>
      </c>
      <c r="E224" s="13" t="s">
        <v>1921</v>
      </c>
      <c r="F224" s="14">
        <v>1065</v>
      </c>
      <c r="G224" s="11" t="s">
        <v>1922</v>
      </c>
      <c r="H224" s="11" t="s">
        <v>111</v>
      </c>
      <c r="I224" s="11"/>
      <c r="J224" s="14">
        <v>5155</v>
      </c>
      <c r="K224" s="11" t="s">
        <v>112</v>
      </c>
      <c r="L224" s="83" t="s">
        <v>879</v>
      </c>
      <c r="M224" s="83" t="s">
        <v>22</v>
      </c>
      <c r="N224" s="14">
        <v>55127</v>
      </c>
      <c r="O224" s="15">
        <f t="shared" si="98"/>
        <v>45138</v>
      </c>
      <c r="P224" s="15">
        <v>45139</v>
      </c>
      <c r="Q224" s="15">
        <f t="shared" si="124"/>
        <v>45078</v>
      </c>
      <c r="R224" s="11"/>
      <c r="S224" s="41"/>
      <c r="T224" s="41"/>
      <c r="U224" s="41"/>
      <c r="V224" s="41"/>
      <c r="W224" s="14"/>
      <c r="X224" s="14"/>
      <c r="Y224" s="14"/>
      <c r="Z224" s="14"/>
      <c r="AA224" s="14"/>
      <c r="AB224" s="41"/>
      <c r="AC224" s="14"/>
      <c r="AD224" s="14"/>
      <c r="AE224" s="14"/>
      <c r="AF224" s="102" t="s">
        <v>979</v>
      </c>
      <c r="AG224" s="11" t="s">
        <v>979</v>
      </c>
      <c r="AH224" s="26"/>
      <c r="AI224" s="26"/>
      <c r="AJ224" s="26"/>
      <c r="AK224" s="26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</row>
    <row r="225" spans="1:53" s="26" customFormat="1" x14ac:dyDescent="0.3">
      <c r="A225" s="11" t="s">
        <v>1923</v>
      </c>
      <c r="B225" s="11" t="s">
        <v>874</v>
      </c>
      <c r="C225" s="12"/>
      <c r="D225" s="11" t="s">
        <v>25</v>
      </c>
      <c r="E225" s="13" t="s">
        <v>1924</v>
      </c>
      <c r="F225" s="14">
        <v>1063</v>
      </c>
      <c r="G225" s="11" t="s">
        <v>1925</v>
      </c>
      <c r="H225" s="11" t="s">
        <v>888</v>
      </c>
      <c r="I225" s="11"/>
      <c r="J225" s="14">
        <v>5219</v>
      </c>
      <c r="K225" s="11" t="s">
        <v>889</v>
      </c>
      <c r="L225" s="11" t="s">
        <v>1926</v>
      </c>
      <c r="M225" s="11" t="s">
        <v>22</v>
      </c>
      <c r="N225" s="14">
        <v>55090</v>
      </c>
      <c r="O225" s="15">
        <f t="shared" si="98"/>
        <v>45077</v>
      </c>
      <c r="P225" s="15">
        <v>45078</v>
      </c>
      <c r="Q225" s="15">
        <f t="shared" si="124"/>
        <v>45017</v>
      </c>
      <c r="R225" s="11"/>
      <c r="S225" s="41"/>
      <c r="T225" s="41"/>
      <c r="U225" s="41"/>
      <c r="V225" s="41"/>
      <c r="W225" s="14"/>
      <c r="X225" s="14"/>
      <c r="Y225" s="14"/>
      <c r="Z225" s="14"/>
      <c r="AA225" s="14"/>
      <c r="AB225" s="41"/>
      <c r="AC225" s="14"/>
      <c r="AD225" s="14"/>
      <c r="AE225" s="14"/>
      <c r="AF225" s="102" t="s">
        <v>979</v>
      </c>
      <c r="AG225" s="44" t="s">
        <v>979</v>
      </c>
    </row>
    <row r="226" spans="1:53" s="52" customFormat="1" x14ac:dyDescent="0.3">
      <c r="A226" s="11" t="s">
        <v>1927</v>
      </c>
      <c r="B226" s="11" t="s">
        <v>133</v>
      </c>
      <c r="C226" s="12"/>
      <c r="D226" s="11" t="s">
        <v>16</v>
      </c>
      <c r="E226" s="35" t="s">
        <v>1928</v>
      </c>
      <c r="F226" s="14">
        <v>492</v>
      </c>
      <c r="G226" s="11" t="s">
        <v>1929</v>
      </c>
      <c r="H226" s="11" t="s">
        <v>78</v>
      </c>
      <c r="I226" s="11"/>
      <c r="J226" s="14">
        <v>5111</v>
      </c>
      <c r="K226" s="112" t="s">
        <v>79</v>
      </c>
      <c r="L226" s="71" t="s">
        <v>86</v>
      </c>
      <c r="M226" s="71" t="s">
        <v>81</v>
      </c>
      <c r="N226" s="71">
        <v>57106</v>
      </c>
      <c r="O226" s="15">
        <f t="shared" si="98"/>
        <v>45322</v>
      </c>
      <c r="P226" s="15">
        <v>45323</v>
      </c>
      <c r="Q226" s="15">
        <f t="shared" si="124"/>
        <v>45262</v>
      </c>
      <c r="R226" s="11"/>
      <c r="S226" s="40" t="s">
        <v>974</v>
      </c>
      <c r="T226" s="40">
        <v>44561</v>
      </c>
      <c r="U226" s="40">
        <v>45291</v>
      </c>
      <c r="V226" s="40" t="s">
        <v>974</v>
      </c>
      <c r="W226" s="14">
        <f>IF(S226&lt;O226,1,0)</f>
        <v>0</v>
      </c>
      <c r="X226" s="14">
        <f>IF(T226&lt;O226,1,0)</f>
        <v>1</v>
      </c>
      <c r="Y226" s="14">
        <f>IF(U226&lt;O226,1,0)</f>
        <v>1</v>
      </c>
      <c r="Z226" s="14">
        <f>IF(V226&lt;O226,1,0)</f>
        <v>0</v>
      </c>
      <c r="AA226" s="14">
        <f>SUM(W226:Z226)</f>
        <v>2</v>
      </c>
      <c r="AB226" s="41">
        <f>IF( S226&lt;&gt;"--", S226, IF( T226&lt;&gt;"--", T226, IF( U226&lt;&gt;"--", U226, IF( V226&lt;&gt;"--", V226, "--" ))))</f>
        <v>44561</v>
      </c>
      <c r="AC226" s="14"/>
      <c r="AD226" s="14"/>
      <c r="AE226" s="14"/>
      <c r="AF226" s="117">
        <v>44844</v>
      </c>
      <c r="AG226" s="44" t="s">
        <v>979</v>
      </c>
      <c r="AH226" s="52" t="s">
        <v>1280</v>
      </c>
      <c r="AI226" s="52" t="s">
        <v>1930</v>
      </c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</row>
    <row r="227" spans="1:53" s="52" customFormat="1" x14ac:dyDescent="0.3">
      <c r="A227" s="11" t="s">
        <v>188</v>
      </c>
      <c r="B227" s="11" t="s">
        <v>420</v>
      </c>
      <c r="C227" s="12"/>
      <c r="D227" s="11" t="s">
        <v>16</v>
      </c>
      <c r="E227" s="13" t="s">
        <v>1931</v>
      </c>
      <c r="F227" s="14">
        <v>662</v>
      </c>
      <c r="G227" s="11" t="s">
        <v>1932</v>
      </c>
      <c r="H227" s="11" t="s">
        <v>71</v>
      </c>
      <c r="I227" s="11"/>
      <c r="J227" s="14">
        <v>5082</v>
      </c>
      <c r="K227" s="11" t="s">
        <v>1495</v>
      </c>
      <c r="L227" s="11" t="s">
        <v>73</v>
      </c>
      <c r="M227" s="11" t="s">
        <v>22</v>
      </c>
      <c r="N227" s="14">
        <v>55345</v>
      </c>
      <c r="O227" s="15">
        <f t="shared" si="98"/>
        <v>45169</v>
      </c>
      <c r="P227" s="15">
        <v>45170</v>
      </c>
      <c r="Q227" s="15">
        <f t="shared" si="124"/>
        <v>45109</v>
      </c>
      <c r="R227" s="11"/>
      <c r="S227" s="40" t="s">
        <v>974</v>
      </c>
      <c r="T227" s="40" t="s">
        <v>974</v>
      </c>
      <c r="U227" s="41">
        <v>43465</v>
      </c>
      <c r="V227" s="40" t="s">
        <v>974</v>
      </c>
      <c r="W227" s="14">
        <f>IF(S227&lt;O227,1,0)</f>
        <v>0</v>
      </c>
      <c r="X227" s="14">
        <f>IF(T227&lt;O227,1,0)</f>
        <v>0</v>
      </c>
      <c r="Y227" s="14">
        <f>IF(U227&lt;O227,1,0)</f>
        <v>1</v>
      </c>
      <c r="Z227" s="14">
        <f>IF(V227&lt;O227,1,0)</f>
        <v>0</v>
      </c>
      <c r="AA227" s="14">
        <f>SUM(W227:Z227)</f>
        <v>1</v>
      </c>
      <c r="AB227" s="41">
        <f>IF( S227&lt;&gt;"--", S227, IF( T227&lt;&gt;"--", T227, IF( U227&lt;&gt;"--", U227, IF( V227&lt;&gt;"--", V227, "--" ))))</f>
        <v>43465</v>
      </c>
      <c r="AC227" s="14"/>
      <c r="AD227" s="14"/>
      <c r="AE227" s="14"/>
      <c r="AF227" s="118">
        <v>44844</v>
      </c>
      <c r="AG227" s="11" t="s">
        <v>979</v>
      </c>
      <c r="AH227" s="26"/>
      <c r="AI227" s="26"/>
      <c r="AJ227" s="26"/>
      <c r="AK227" s="26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</row>
    <row r="228" spans="1:53" s="26" customFormat="1" x14ac:dyDescent="0.3">
      <c r="A228" s="11" t="s">
        <v>444</v>
      </c>
      <c r="B228" s="11" t="s">
        <v>105</v>
      </c>
      <c r="C228" s="12"/>
      <c r="D228" s="11" t="s">
        <v>16</v>
      </c>
      <c r="E228" s="13" t="s">
        <v>1933</v>
      </c>
      <c r="F228" s="14">
        <v>633</v>
      </c>
      <c r="G228" s="11" t="s">
        <v>70</v>
      </c>
      <c r="H228" s="11" t="s">
        <v>71</v>
      </c>
      <c r="I228" s="11"/>
      <c r="J228" s="14">
        <v>5082</v>
      </c>
      <c r="K228" s="11" t="s">
        <v>1495</v>
      </c>
      <c r="L228" s="11" t="s">
        <v>73</v>
      </c>
      <c r="M228" s="11" t="s">
        <v>22</v>
      </c>
      <c r="N228" s="14">
        <v>55345</v>
      </c>
      <c r="O228" s="15">
        <f t="shared" si="98"/>
        <v>45199</v>
      </c>
      <c r="P228" s="15">
        <v>45200</v>
      </c>
      <c r="Q228" s="15">
        <f t="shared" si="124"/>
        <v>45139</v>
      </c>
      <c r="R228" s="11"/>
      <c r="S228" s="40" t="s">
        <v>974</v>
      </c>
      <c r="T228" s="40">
        <v>44561</v>
      </c>
      <c r="U228" s="40" t="s">
        <v>974</v>
      </c>
      <c r="V228" s="40" t="s">
        <v>974</v>
      </c>
      <c r="W228" s="14">
        <f t="shared" ref="W228:W230" si="137">IF(S228&lt;O228,1,0)</f>
        <v>0</v>
      </c>
      <c r="X228" s="14">
        <f t="shared" ref="X228:X230" si="138">IF(T228&lt;O228,1,0)</f>
        <v>1</v>
      </c>
      <c r="Y228" s="14">
        <f t="shared" ref="Y228:Y230" si="139">IF(U228&lt;O228,1,0)</f>
        <v>0</v>
      </c>
      <c r="Z228" s="14">
        <f t="shared" ref="Z228:Z230" si="140">IF(V228&lt;O228,1,0)</f>
        <v>0</v>
      </c>
      <c r="AA228" s="14">
        <f t="shared" ref="AA228:AA230" si="141">SUM(W228:Z228)</f>
        <v>1</v>
      </c>
      <c r="AB228" s="41">
        <f t="shared" ref="AB228:AB230" si="142">IF( S228&lt;&gt;"--", S228, IF( T228&lt;&gt;"--", T228, IF( U228&lt;&gt;"--", U228, IF( V228&lt;&gt;"--", V228, "--" ))))</f>
        <v>44561</v>
      </c>
      <c r="AC228" s="14"/>
      <c r="AD228" s="14"/>
      <c r="AE228" s="14"/>
      <c r="AF228" s="116">
        <v>44844</v>
      </c>
      <c r="AG228" s="11" t="s">
        <v>979</v>
      </c>
    </row>
    <row r="229" spans="1:53" s="52" customFormat="1" x14ac:dyDescent="0.3">
      <c r="A229" s="11" t="s">
        <v>1934</v>
      </c>
      <c r="B229" s="11" t="s">
        <v>1935</v>
      </c>
      <c r="C229" s="12"/>
      <c r="D229" s="11" t="s">
        <v>16</v>
      </c>
      <c r="E229" s="35" t="s">
        <v>1936</v>
      </c>
      <c r="F229" s="14">
        <v>331</v>
      </c>
      <c r="G229" s="11" t="s">
        <v>1937</v>
      </c>
      <c r="H229" s="11" t="s">
        <v>78</v>
      </c>
      <c r="I229" s="11"/>
      <c r="J229" s="14">
        <v>5111</v>
      </c>
      <c r="K229" s="112" t="s">
        <v>79</v>
      </c>
      <c r="L229" s="71" t="s">
        <v>86</v>
      </c>
      <c r="M229" s="71" t="s">
        <v>81</v>
      </c>
      <c r="N229" s="71">
        <v>57106</v>
      </c>
      <c r="O229" s="15">
        <f t="shared" si="98"/>
        <v>45138</v>
      </c>
      <c r="P229" s="15">
        <v>45139</v>
      </c>
      <c r="Q229" s="15">
        <f t="shared" si="124"/>
        <v>45078</v>
      </c>
      <c r="R229" s="11"/>
      <c r="S229" s="40" t="s">
        <v>974</v>
      </c>
      <c r="T229" s="40">
        <v>44196</v>
      </c>
      <c r="U229" s="40" t="s">
        <v>974</v>
      </c>
      <c r="V229" s="40" t="s">
        <v>974</v>
      </c>
      <c r="W229" s="14">
        <f t="shared" si="137"/>
        <v>0</v>
      </c>
      <c r="X229" s="14">
        <f t="shared" si="138"/>
        <v>1</v>
      </c>
      <c r="Y229" s="14">
        <f t="shared" si="139"/>
        <v>0</v>
      </c>
      <c r="Z229" s="14">
        <f t="shared" si="140"/>
        <v>0</v>
      </c>
      <c r="AA229" s="14">
        <f t="shared" si="141"/>
        <v>1</v>
      </c>
      <c r="AB229" s="41">
        <f t="shared" si="142"/>
        <v>44196</v>
      </c>
      <c r="AC229" s="14"/>
      <c r="AD229" s="14"/>
      <c r="AE229" s="14"/>
      <c r="AF229" s="116">
        <v>44844</v>
      </c>
      <c r="AG229" s="11" t="s">
        <v>979</v>
      </c>
      <c r="AH229" s="26"/>
      <c r="AI229" s="26"/>
      <c r="AJ229" s="26"/>
      <c r="AK229" s="26"/>
    </row>
    <row r="230" spans="1:53" s="26" customFormat="1" x14ac:dyDescent="0.3">
      <c r="A230" s="11" t="s">
        <v>1938</v>
      </c>
      <c r="B230" s="11" t="s">
        <v>214</v>
      </c>
      <c r="C230" s="12"/>
      <c r="D230" s="11" t="s">
        <v>16</v>
      </c>
      <c r="E230" s="13" t="s">
        <v>1939</v>
      </c>
      <c r="F230" s="14">
        <v>211</v>
      </c>
      <c r="G230" s="11" t="s">
        <v>1940</v>
      </c>
      <c r="H230" s="11" t="s">
        <v>71</v>
      </c>
      <c r="I230" s="11"/>
      <c r="J230" s="14">
        <v>5082</v>
      </c>
      <c r="K230" s="11" t="s">
        <v>72</v>
      </c>
      <c r="L230" s="11" t="s">
        <v>73</v>
      </c>
      <c r="M230" s="11" t="s">
        <v>22</v>
      </c>
      <c r="N230" s="14">
        <v>55345</v>
      </c>
      <c r="O230" s="15">
        <f t="shared" si="98"/>
        <v>45169</v>
      </c>
      <c r="P230" s="15">
        <v>45170</v>
      </c>
      <c r="Q230" s="15">
        <f t="shared" si="124"/>
        <v>45109</v>
      </c>
      <c r="R230" s="11"/>
      <c r="S230" s="40" t="s">
        <v>974</v>
      </c>
      <c r="T230" s="40" t="s">
        <v>974</v>
      </c>
      <c r="U230" s="40">
        <v>45107</v>
      </c>
      <c r="V230" s="40" t="s">
        <v>974</v>
      </c>
      <c r="W230" s="14">
        <f t="shared" si="137"/>
        <v>0</v>
      </c>
      <c r="X230" s="14">
        <f t="shared" si="138"/>
        <v>0</v>
      </c>
      <c r="Y230" s="14">
        <f t="shared" si="139"/>
        <v>1</v>
      </c>
      <c r="Z230" s="14">
        <f t="shared" si="140"/>
        <v>0</v>
      </c>
      <c r="AA230" s="14">
        <f t="shared" si="141"/>
        <v>1</v>
      </c>
      <c r="AB230" s="41">
        <f t="shared" si="142"/>
        <v>45107</v>
      </c>
      <c r="AC230" s="14"/>
      <c r="AD230" s="14"/>
      <c r="AE230" s="14"/>
      <c r="AF230" s="116">
        <v>44844</v>
      </c>
      <c r="AG230" s="11" t="s">
        <v>979</v>
      </c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</row>
  </sheetData>
  <sortState xmlns:xlrd2="http://schemas.microsoft.com/office/spreadsheetml/2017/richdata2" ref="A2:AB117">
    <sortCondition ref="A37"/>
  </sortState>
  <conditionalFormatting sqref="AB4">
    <cfRule type="cellIs" dxfId="192" priority="222" operator="lessThan">
      <formula>$AE$1</formula>
    </cfRule>
  </conditionalFormatting>
  <conditionalFormatting sqref="AB5">
    <cfRule type="cellIs" dxfId="191" priority="221" operator="lessThan">
      <formula>$AE$1</formula>
    </cfRule>
  </conditionalFormatting>
  <conditionalFormatting sqref="AB6">
    <cfRule type="cellIs" dxfId="190" priority="220" operator="lessThan">
      <formula>$AE$1</formula>
    </cfRule>
  </conditionalFormatting>
  <conditionalFormatting sqref="AB7">
    <cfRule type="cellIs" dxfId="189" priority="219" operator="lessThan">
      <formula>$AE$1</formula>
    </cfRule>
  </conditionalFormatting>
  <conditionalFormatting sqref="AB8">
    <cfRule type="cellIs" dxfId="188" priority="218" operator="lessThan">
      <formula>$AE$1</formula>
    </cfRule>
  </conditionalFormatting>
  <conditionalFormatting sqref="AB9">
    <cfRule type="cellIs" dxfId="187" priority="217" operator="lessThan">
      <formula>$AE$1</formula>
    </cfRule>
  </conditionalFormatting>
  <conditionalFormatting sqref="AB10">
    <cfRule type="cellIs" dxfId="186" priority="216" operator="lessThan">
      <formula>$AE$1</formula>
    </cfRule>
  </conditionalFormatting>
  <conditionalFormatting sqref="AB11">
    <cfRule type="cellIs" dxfId="185" priority="215" operator="lessThan">
      <formula>$AE$1</formula>
    </cfRule>
  </conditionalFormatting>
  <conditionalFormatting sqref="AB12">
    <cfRule type="cellIs" dxfId="184" priority="214" operator="lessThan">
      <formula>$AE$1</formula>
    </cfRule>
  </conditionalFormatting>
  <conditionalFormatting sqref="AB14">
    <cfRule type="cellIs" dxfId="183" priority="212" operator="lessThan">
      <formula>$AE$1</formula>
    </cfRule>
  </conditionalFormatting>
  <conditionalFormatting sqref="AB15">
    <cfRule type="cellIs" dxfId="182" priority="211" operator="lessThan">
      <formula>$AE$1</formula>
    </cfRule>
  </conditionalFormatting>
  <conditionalFormatting sqref="AB16">
    <cfRule type="cellIs" dxfId="181" priority="210" operator="lessThan">
      <formula>$AE$1</formula>
    </cfRule>
  </conditionalFormatting>
  <conditionalFormatting sqref="AB18">
    <cfRule type="cellIs" dxfId="180" priority="208" operator="lessThan">
      <formula>$AE$1</formula>
    </cfRule>
  </conditionalFormatting>
  <conditionalFormatting sqref="AB19">
    <cfRule type="cellIs" dxfId="179" priority="207" operator="lessThan">
      <formula>$AE$1</formula>
    </cfRule>
  </conditionalFormatting>
  <conditionalFormatting sqref="AB20">
    <cfRule type="cellIs" dxfId="178" priority="206" operator="lessThan">
      <formula>$AE$1</formula>
    </cfRule>
  </conditionalFormatting>
  <conditionalFormatting sqref="AB21">
    <cfRule type="cellIs" dxfId="177" priority="205" operator="lessThan">
      <formula>$AE$1</formula>
    </cfRule>
  </conditionalFormatting>
  <conditionalFormatting sqref="AB22">
    <cfRule type="cellIs" dxfId="176" priority="204" operator="lessThan">
      <formula>$AE$1</formula>
    </cfRule>
  </conditionalFormatting>
  <conditionalFormatting sqref="AB23">
    <cfRule type="cellIs" dxfId="175" priority="203" operator="lessThan">
      <formula>$AE$1</formula>
    </cfRule>
  </conditionalFormatting>
  <conditionalFormatting sqref="AB24">
    <cfRule type="cellIs" dxfId="174" priority="202" operator="lessThan">
      <formula>$AE$1</formula>
    </cfRule>
  </conditionalFormatting>
  <conditionalFormatting sqref="AB25">
    <cfRule type="cellIs" dxfId="173" priority="199" operator="lessThan">
      <formula>$AE$1</formula>
    </cfRule>
  </conditionalFormatting>
  <conditionalFormatting sqref="AB26">
    <cfRule type="cellIs" dxfId="172" priority="198" operator="lessThan">
      <formula>$AE$1</formula>
    </cfRule>
  </conditionalFormatting>
  <conditionalFormatting sqref="AB27">
    <cfRule type="cellIs" dxfId="171" priority="197" operator="lessThan">
      <formula>$AE$1</formula>
    </cfRule>
  </conditionalFormatting>
  <conditionalFormatting sqref="AB28">
    <cfRule type="cellIs" dxfId="170" priority="196" operator="lessThan">
      <formula>$AE$1</formula>
    </cfRule>
  </conditionalFormatting>
  <conditionalFormatting sqref="AB30">
    <cfRule type="cellIs" dxfId="169" priority="195" operator="lessThan">
      <formula>$AE$1</formula>
    </cfRule>
  </conditionalFormatting>
  <conditionalFormatting sqref="AB31">
    <cfRule type="cellIs" dxfId="168" priority="194" operator="lessThan">
      <formula>$AE$1</formula>
    </cfRule>
  </conditionalFormatting>
  <conditionalFormatting sqref="AB42">
    <cfRule type="cellIs" dxfId="167" priority="193" operator="lessThan">
      <formula>$AE$1</formula>
    </cfRule>
  </conditionalFormatting>
  <conditionalFormatting sqref="AB44">
    <cfRule type="cellIs" dxfId="166" priority="191" operator="lessThan">
      <formula>$AE$1</formula>
    </cfRule>
  </conditionalFormatting>
  <conditionalFormatting sqref="AB45">
    <cfRule type="cellIs" dxfId="165" priority="190" operator="lessThan">
      <formula>$AE$1</formula>
    </cfRule>
  </conditionalFormatting>
  <conditionalFormatting sqref="AB47">
    <cfRule type="cellIs" dxfId="164" priority="188" operator="lessThan">
      <formula>$AE$1</formula>
    </cfRule>
  </conditionalFormatting>
  <conditionalFormatting sqref="AB48:AB49">
    <cfRule type="cellIs" dxfId="163" priority="186" operator="lessThan">
      <formula>$AE$1</formula>
    </cfRule>
  </conditionalFormatting>
  <conditionalFormatting sqref="AB50">
    <cfRule type="cellIs" dxfId="162" priority="185" operator="lessThan">
      <formula>$AE$1</formula>
    </cfRule>
  </conditionalFormatting>
  <conditionalFormatting sqref="AB51">
    <cfRule type="cellIs" dxfId="161" priority="184" operator="lessThan">
      <formula>$AE$1</formula>
    </cfRule>
  </conditionalFormatting>
  <conditionalFormatting sqref="AB52">
    <cfRule type="cellIs" dxfId="160" priority="182" operator="lessThan">
      <formula>$AE$1</formula>
    </cfRule>
  </conditionalFormatting>
  <conditionalFormatting sqref="AB53">
    <cfRule type="cellIs" dxfId="159" priority="181" operator="lessThan">
      <formula>$AE$1</formula>
    </cfRule>
  </conditionalFormatting>
  <conditionalFormatting sqref="AB54">
    <cfRule type="cellIs" dxfId="158" priority="180" operator="lessThan">
      <formula>$AE$1</formula>
    </cfRule>
  </conditionalFormatting>
  <conditionalFormatting sqref="AB55">
    <cfRule type="cellIs" dxfId="157" priority="179" operator="lessThan">
      <formula>$AE$1</formula>
    </cfRule>
  </conditionalFormatting>
  <conditionalFormatting sqref="AB56">
    <cfRule type="cellIs" dxfId="156" priority="178" operator="lessThan">
      <formula>$AE$1</formula>
    </cfRule>
  </conditionalFormatting>
  <conditionalFormatting sqref="AB57">
    <cfRule type="cellIs" dxfId="155" priority="177" operator="lessThan">
      <formula>$AE$1</formula>
    </cfRule>
  </conditionalFormatting>
  <conditionalFormatting sqref="AB58">
    <cfRule type="cellIs" dxfId="154" priority="176" operator="lessThan">
      <formula>$AE$1</formula>
    </cfRule>
  </conditionalFormatting>
  <conditionalFormatting sqref="AB43">
    <cfRule type="cellIs" dxfId="153" priority="175" operator="lessThan">
      <formula>$AE$1</formula>
    </cfRule>
  </conditionalFormatting>
  <conditionalFormatting sqref="AB59">
    <cfRule type="cellIs" dxfId="152" priority="174" operator="lessThan">
      <formula>$AE$1</formula>
    </cfRule>
  </conditionalFormatting>
  <conditionalFormatting sqref="AB60">
    <cfRule type="cellIs" dxfId="151" priority="173" operator="lessThan">
      <formula>$AE$1</formula>
    </cfRule>
  </conditionalFormatting>
  <conditionalFormatting sqref="AB61">
    <cfRule type="cellIs" dxfId="150" priority="172" operator="lessThan">
      <formula>$AE$1</formula>
    </cfRule>
  </conditionalFormatting>
  <conditionalFormatting sqref="AB62">
    <cfRule type="cellIs" dxfId="149" priority="171" operator="lessThan">
      <formula>$AE$1</formula>
    </cfRule>
  </conditionalFormatting>
  <conditionalFormatting sqref="AB63">
    <cfRule type="cellIs" dxfId="148" priority="169" operator="lessThan">
      <formula>$AE$1</formula>
    </cfRule>
  </conditionalFormatting>
  <conditionalFormatting sqref="AB64">
    <cfRule type="cellIs" dxfId="147" priority="168" operator="lessThan">
      <formula>$AE$1</formula>
    </cfRule>
  </conditionalFormatting>
  <conditionalFormatting sqref="AB65">
    <cfRule type="cellIs" dxfId="146" priority="167" operator="lessThan">
      <formula>$AE$1</formula>
    </cfRule>
  </conditionalFormatting>
  <conditionalFormatting sqref="AB66">
    <cfRule type="cellIs" dxfId="145" priority="166" operator="lessThan">
      <formula>$AE$1</formula>
    </cfRule>
  </conditionalFormatting>
  <conditionalFormatting sqref="AB67">
    <cfRule type="cellIs" dxfId="144" priority="165" operator="lessThan">
      <formula>$AE$1</formula>
    </cfRule>
  </conditionalFormatting>
  <conditionalFormatting sqref="AB68">
    <cfRule type="cellIs" dxfId="143" priority="164" operator="lessThan">
      <formula>$AE$1</formula>
    </cfRule>
  </conditionalFormatting>
  <conditionalFormatting sqref="AB69">
    <cfRule type="cellIs" dxfId="142" priority="163" operator="lessThan">
      <formula>$AE$1</formula>
    </cfRule>
  </conditionalFormatting>
  <conditionalFormatting sqref="AB70">
    <cfRule type="cellIs" dxfId="141" priority="162" operator="lessThan">
      <formula>$AE$1</formula>
    </cfRule>
  </conditionalFormatting>
  <conditionalFormatting sqref="AB71">
    <cfRule type="cellIs" dxfId="140" priority="161" operator="lessThan">
      <formula>$AE$1</formula>
    </cfRule>
  </conditionalFormatting>
  <conditionalFormatting sqref="AB72">
    <cfRule type="cellIs" dxfId="139" priority="160" operator="lessThan">
      <formula>$AE$1</formula>
    </cfRule>
  </conditionalFormatting>
  <conditionalFormatting sqref="AB73">
    <cfRule type="cellIs" dxfId="138" priority="159" operator="lessThan">
      <formula>$AE$1</formula>
    </cfRule>
  </conditionalFormatting>
  <conditionalFormatting sqref="AB74">
    <cfRule type="cellIs" dxfId="137" priority="158" operator="lessThan">
      <formula>$AE$1</formula>
    </cfRule>
  </conditionalFormatting>
  <conditionalFormatting sqref="AB75">
    <cfRule type="cellIs" dxfId="136" priority="157" operator="lessThan">
      <formula>$AE$1</formula>
    </cfRule>
  </conditionalFormatting>
  <conditionalFormatting sqref="AB13">
    <cfRule type="cellIs" dxfId="135" priority="156" operator="lessThan">
      <formula>$AE$1</formula>
    </cfRule>
  </conditionalFormatting>
  <conditionalFormatting sqref="AB76">
    <cfRule type="cellIs" dxfId="134" priority="155" operator="lessThan">
      <formula>$AE$1</formula>
    </cfRule>
  </conditionalFormatting>
  <conditionalFormatting sqref="AB77">
    <cfRule type="cellIs" dxfId="133" priority="154" operator="lessThan">
      <formula>$AE$1</formula>
    </cfRule>
  </conditionalFormatting>
  <conditionalFormatting sqref="AB78">
    <cfRule type="cellIs" dxfId="132" priority="153" operator="lessThan">
      <formula>$AE$1</formula>
    </cfRule>
  </conditionalFormatting>
  <conditionalFormatting sqref="AB79">
    <cfRule type="cellIs" dxfId="131" priority="152" operator="lessThan">
      <formula>$AE$1</formula>
    </cfRule>
  </conditionalFormatting>
  <conditionalFormatting sqref="AB80">
    <cfRule type="cellIs" dxfId="130" priority="151" operator="lessThan">
      <formula>$AE$1</formula>
    </cfRule>
  </conditionalFormatting>
  <conditionalFormatting sqref="AB81">
    <cfRule type="cellIs" dxfId="129" priority="149" operator="lessThan">
      <formula>$AE$1</formula>
    </cfRule>
  </conditionalFormatting>
  <conditionalFormatting sqref="AB82">
    <cfRule type="cellIs" dxfId="128" priority="147" operator="lessThan">
      <formula>$AE$1</formula>
    </cfRule>
  </conditionalFormatting>
  <conditionalFormatting sqref="AB84">
    <cfRule type="cellIs" dxfId="127" priority="146" operator="lessThan">
      <formula>$AE$1</formula>
    </cfRule>
  </conditionalFormatting>
  <conditionalFormatting sqref="AB85">
    <cfRule type="cellIs" dxfId="126" priority="144" operator="lessThan">
      <formula>$AE$1</formula>
    </cfRule>
  </conditionalFormatting>
  <conditionalFormatting sqref="AB86">
    <cfRule type="cellIs" dxfId="125" priority="143" operator="lessThan">
      <formula>$AE$1</formula>
    </cfRule>
  </conditionalFormatting>
  <conditionalFormatting sqref="AB87">
    <cfRule type="cellIs" dxfId="124" priority="142" operator="lessThan">
      <formula>$AE$1</formula>
    </cfRule>
  </conditionalFormatting>
  <conditionalFormatting sqref="AB88">
    <cfRule type="cellIs" dxfId="123" priority="141" operator="lessThan">
      <formula>$AE$1</formula>
    </cfRule>
  </conditionalFormatting>
  <conditionalFormatting sqref="AB89">
    <cfRule type="cellIs" dxfId="122" priority="140" operator="lessThan">
      <formula>$AE$1</formula>
    </cfRule>
  </conditionalFormatting>
  <conditionalFormatting sqref="AB90">
    <cfRule type="cellIs" dxfId="121" priority="139" operator="lessThan">
      <formula>$AE$1</formula>
    </cfRule>
  </conditionalFormatting>
  <conditionalFormatting sqref="AB92">
    <cfRule type="cellIs" dxfId="120" priority="136" operator="lessThan">
      <formula>$AE$1</formula>
    </cfRule>
  </conditionalFormatting>
  <conditionalFormatting sqref="AB93">
    <cfRule type="cellIs" dxfId="119" priority="135" operator="lessThan">
      <formula>$AE$1</formula>
    </cfRule>
  </conditionalFormatting>
  <conditionalFormatting sqref="AB94">
    <cfRule type="cellIs" dxfId="118" priority="134" operator="lessThan">
      <formula>$AE$1</formula>
    </cfRule>
  </conditionalFormatting>
  <conditionalFormatting sqref="AB95">
    <cfRule type="cellIs" dxfId="117" priority="133" operator="lessThan">
      <formula>$AE$1</formula>
    </cfRule>
  </conditionalFormatting>
  <conditionalFormatting sqref="AB96">
    <cfRule type="cellIs" dxfId="116" priority="132" operator="lessThan">
      <formula>$AE$1</formula>
    </cfRule>
  </conditionalFormatting>
  <conditionalFormatting sqref="AB97">
    <cfRule type="cellIs" dxfId="115" priority="130" operator="lessThan">
      <formula>$AE$1</formula>
    </cfRule>
  </conditionalFormatting>
  <conditionalFormatting sqref="AB98">
    <cfRule type="cellIs" dxfId="114" priority="129" operator="lessThan">
      <formula>$AE$1</formula>
    </cfRule>
  </conditionalFormatting>
  <conditionalFormatting sqref="AB99">
    <cfRule type="cellIs" dxfId="113" priority="128" operator="lessThan">
      <formula>$AE$1</formula>
    </cfRule>
  </conditionalFormatting>
  <conditionalFormatting sqref="AB100">
    <cfRule type="cellIs" dxfId="112" priority="127" operator="lessThan">
      <formula>$AE$1</formula>
    </cfRule>
  </conditionalFormatting>
  <conditionalFormatting sqref="AB101">
    <cfRule type="cellIs" dxfId="111" priority="126" operator="lessThan">
      <formula>$AE$1</formula>
    </cfRule>
  </conditionalFormatting>
  <conditionalFormatting sqref="AB102">
    <cfRule type="cellIs" dxfId="110" priority="125" operator="lessThan">
      <formula>$AE$1</formula>
    </cfRule>
  </conditionalFormatting>
  <conditionalFormatting sqref="AB103">
    <cfRule type="cellIs" dxfId="109" priority="124" operator="lessThan">
      <formula>$AE$1</formula>
    </cfRule>
  </conditionalFormatting>
  <conditionalFormatting sqref="AB104">
    <cfRule type="cellIs" dxfId="108" priority="123" operator="lessThan">
      <formula>$AE$1</formula>
    </cfRule>
  </conditionalFormatting>
  <conditionalFormatting sqref="AB105">
    <cfRule type="cellIs" dxfId="107" priority="122" operator="lessThan">
      <formula>$AE$1</formula>
    </cfRule>
  </conditionalFormatting>
  <conditionalFormatting sqref="AB106">
    <cfRule type="cellIs" dxfId="106" priority="121" operator="lessThan">
      <formula>$AE$1</formula>
    </cfRule>
  </conditionalFormatting>
  <conditionalFormatting sqref="AB107">
    <cfRule type="cellIs" dxfId="105" priority="120" operator="lessThan">
      <formula>$AE$1</formula>
    </cfRule>
  </conditionalFormatting>
  <conditionalFormatting sqref="AB108">
    <cfRule type="cellIs" dxfId="104" priority="119" operator="lessThan">
      <formula>$AE$1</formula>
    </cfRule>
  </conditionalFormatting>
  <conditionalFormatting sqref="AB109">
    <cfRule type="cellIs" dxfId="103" priority="118" operator="lessThan">
      <formula>$AE$1</formula>
    </cfRule>
  </conditionalFormatting>
  <conditionalFormatting sqref="AB110">
    <cfRule type="cellIs" dxfId="102" priority="117" operator="lessThan">
      <formula>$AE$1</formula>
    </cfRule>
  </conditionalFormatting>
  <conditionalFormatting sqref="AB113">
    <cfRule type="cellIs" dxfId="101" priority="116" operator="lessThan">
      <formula>$AE$1</formula>
    </cfRule>
  </conditionalFormatting>
  <conditionalFormatting sqref="AB114">
    <cfRule type="cellIs" dxfId="100" priority="115" operator="lessThan">
      <formula>$AE$1</formula>
    </cfRule>
  </conditionalFormatting>
  <conditionalFormatting sqref="AB115">
    <cfRule type="cellIs" dxfId="99" priority="114" operator="lessThan">
      <formula>$AE$1</formula>
    </cfRule>
  </conditionalFormatting>
  <conditionalFormatting sqref="AB116">
    <cfRule type="cellIs" dxfId="98" priority="113" operator="lessThan">
      <formula>$AE$1</formula>
    </cfRule>
  </conditionalFormatting>
  <conditionalFormatting sqref="AB117">
    <cfRule type="cellIs" dxfId="97" priority="112" operator="lessThan">
      <formula>$AE$1</formula>
    </cfRule>
  </conditionalFormatting>
  <conditionalFormatting sqref="AB118">
    <cfRule type="cellIs" dxfId="96" priority="111" operator="lessThan">
      <formula>$AE$1</formula>
    </cfRule>
  </conditionalFormatting>
  <conditionalFormatting sqref="AB120">
    <cfRule type="cellIs" dxfId="95" priority="110" operator="lessThan">
      <formula>$AE$1</formula>
    </cfRule>
  </conditionalFormatting>
  <conditionalFormatting sqref="AB121">
    <cfRule type="cellIs" dxfId="94" priority="108" operator="lessThan">
      <formula>$AE$1</formula>
    </cfRule>
  </conditionalFormatting>
  <conditionalFormatting sqref="AB122">
    <cfRule type="cellIs" dxfId="93" priority="107" operator="lessThan">
      <formula>$AE$1</formula>
    </cfRule>
  </conditionalFormatting>
  <conditionalFormatting sqref="AB123">
    <cfRule type="cellIs" dxfId="92" priority="106" operator="lessThan">
      <formula>$AE$1</formula>
    </cfRule>
  </conditionalFormatting>
  <conditionalFormatting sqref="AB124">
    <cfRule type="cellIs" dxfId="91" priority="105" operator="lessThan">
      <formula>$AE$1</formula>
    </cfRule>
  </conditionalFormatting>
  <conditionalFormatting sqref="AB125">
    <cfRule type="cellIs" dxfId="90" priority="104" operator="lessThan">
      <formula>$AE$1</formula>
    </cfRule>
  </conditionalFormatting>
  <conditionalFormatting sqref="AB126">
    <cfRule type="cellIs" dxfId="89" priority="103" operator="lessThan">
      <formula>$AE$1</formula>
    </cfRule>
  </conditionalFormatting>
  <conditionalFormatting sqref="AB127">
    <cfRule type="cellIs" dxfId="88" priority="102" operator="lessThan">
      <formula>$AE$1</formula>
    </cfRule>
  </conditionalFormatting>
  <conditionalFormatting sqref="AB128">
    <cfRule type="cellIs" dxfId="87" priority="100" operator="lessThan">
      <formula>$AE$1</formula>
    </cfRule>
  </conditionalFormatting>
  <conditionalFormatting sqref="AB129">
    <cfRule type="cellIs" dxfId="86" priority="99" operator="lessThan">
      <formula>$AE$1</formula>
    </cfRule>
  </conditionalFormatting>
  <conditionalFormatting sqref="AB130">
    <cfRule type="cellIs" dxfId="85" priority="98" operator="lessThan">
      <formula>$AE$1</formula>
    </cfRule>
  </conditionalFormatting>
  <conditionalFormatting sqref="AB131">
    <cfRule type="cellIs" dxfId="84" priority="97" operator="lessThan">
      <formula>$AE$1</formula>
    </cfRule>
  </conditionalFormatting>
  <conditionalFormatting sqref="AB132">
    <cfRule type="cellIs" dxfId="83" priority="96" operator="lessThan">
      <formula>$AE$1</formula>
    </cfRule>
  </conditionalFormatting>
  <conditionalFormatting sqref="AB133">
    <cfRule type="cellIs" dxfId="82" priority="95" operator="lessThan">
      <formula>$AE$1</formula>
    </cfRule>
  </conditionalFormatting>
  <conditionalFormatting sqref="AB134">
    <cfRule type="cellIs" dxfId="81" priority="93" operator="lessThan">
      <formula>$AE$1</formula>
    </cfRule>
  </conditionalFormatting>
  <conditionalFormatting sqref="AB135">
    <cfRule type="cellIs" dxfId="80" priority="92" operator="lessThan">
      <formula>$AE$1</formula>
    </cfRule>
  </conditionalFormatting>
  <conditionalFormatting sqref="AB136">
    <cfRule type="cellIs" dxfId="79" priority="90" operator="lessThan">
      <formula>$AE$1</formula>
    </cfRule>
  </conditionalFormatting>
  <conditionalFormatting sqref="AB137">
    <cfRule type="cellIs" dxfId="78" priority="89" operator="lessThan">
      <formula>$AE$1</formula>
    </cfRule>
  </conditionalFormatting>
  <conditionalFormatting sqref="AB139">
    <cfRule type="cellIs" dxfId="77" priority="88" operator="lessThan">
      <formula>$AE$1</formula>
    </cfRule>
  </conditionalFormatting>
  <conditionalFormatting sqref="AB140">
    <cfRule type="cellIs" dxfId="76" priority="87" operator="lessThan">
      <formula>$AE$1</formula>
    </cfRule>
  </conditionalFormatting>
  <conditionalFormatting sqref="AB141">
    <cfRule type="cellIs" dxfId="75" priority="86" operator="lessThan">
      <formula>$AE$1</formula>
    </cfRule>
  </conditionalFormatting>
  <conditionalFormatting sqref="AB142">
    <cfRule type="cellIs" dxfId="74" priority="85" operator="lessThan">
      <formula>$AE$1</formula>
    </cfRule>
  </conditionalFormatting>
  <conditionalFormatting sqref="AB143">
    <cfRule type="cellIs" dxfId="73" priority="84" operator="lessThan">
      <formula>$AE$1</formula>
    </cfRule>
  </conditionalFormatting>
  <conditionalFormatting sqref="AB144">
    <cfRule type="cellIs" dxfId="72" priority="82" operator="lessThan">
      <formula>$AE$1</formula>
    </cfRule>
  </conditionalFormatting>
  <conditionalFormatting sqref="AB145">
    <cfRule type="cellIs" dxfId="71" priority="81" operator="lessThan">
      <formula>$AE$1</formula>
    </cfRule>
  </conditionalFormatting>
  <conditionalFormatting sqref="AB146">
    <cfRule type="cellIs" dxfId="70" priority="80" operator="lessThan">
      <formula>$AE$1</formula>
    </cfRule>
  </conditionalFormatting>
  <conditionalFormatting sqref="AB147">
    <cfRule type="cellIs" dxfId="69" priority="79" operator="lessThan">
      <formula>$AE$1</formula>
    </cfRule>
  </conditionalFormatting>
  <conditionalFormatting sqref="AB148">
    <cfRule type="cellIs" dxfId="68" priority="78" operator="lessThan">
      <formula>$AE$1</formula>
    </cfRule>
  </conditionalFormatting>
  <conditionalFormatting sqref="AB149">
    <cfRule type="cellIs" dxfId="67" priority="77" operator="lessThan">
      <formula>$AE$1</formula>
    </cfRule>
  </conditionalFormatting>
  <conditionalFormatting sqref="AB150">
    <cfRule type="cellIs" dxfId="66" priority="76" operator="lessThan">
      <formula>$AE$1</formula>
    </cfRule>
  </conditionalFormatting>
  <conditionalFormatting sqref="AB151">
    <cfRule type="cellIs" dxfId="65" priority="75" operator="lessThan">
      <formula>$AE$1</formula>
    </cfRule>
  </conditionalFormatting>
  <conditionalFormatting sqref="AB152">
    <cfRule type="cellIs" dxfId="64" priority="74" operator="lessThan">
      <formula>$AE$1</formula>
    </cfRule>
  </conditionalFormatting>
  <conditionalFormatting sqref="AB153">
    <cfRule type="cellIs" dxfId="63" priority="72" operator="lessThan">
      <formula>$AE$1</formula>
    </cfRule>
  </conditionalFormatting>
  <conditionalFormatting sqref="AB155">
    <cfRule type="cellIs" dxfId="62" priority="71" operator="lessThan">
      <formula>$AE$1</formula>
    </cfRule>
  </conditionalFormatting>
  <conditionalFormatting sqref="AB157">
    <cfRule type="cellIs" dxfId="61" priority="70" operator="lessThan">
      <formula>$AE$1</formula>
    </cfRule>
  </conditionalFormatting>
  <conditionalFormatting sqref="AB158">
    <cfRule type="cellIs" dxfId="60" priority="68" operator="lessThan">
      <formula>$AE$1</formula>
    </cfRule>
  </conditionalFormatting>
  <conditionalFormatting sqref="AB159">
    <cfRule type="cellIs" dxfId="59" priority="67" operator="lessThan">
      <formula>$AE$1</formula>
    </cfRule>
  </conditionalFormatting>
  <conditionalFormatting sqref="AB160">
    <cfRule type="cellIs" dxfId="58" priority="66" operator="lessThan">
      <formula>$AE$1</formula>
    </cfRule>
  </conditionalFormatting>
  <conditionalFormatting sqref="AB161">
    <cfRule type="cellIs" dxfId="57" priority="65" operator="lessThan">
      <formula>$AE$1</formula>
    </cfRule>
  </conditionalFormatting>
  <conditionalFormatting sqref="AB163">
    <cfRule type="cellIs" dxfId="56" priority="64" operator="lessThan">
      <formula>$AE$1</formula>
    </cfRule>
  </conditionalFormatting>
  <conditionalFormatting sqref="AB164">
    <cfRule type="cellIs" dxfId="55" priority="63" operator="lessThan">
      <formula>$AE$1</formula>
    </cfRule>
  </conditionalFormatting>
  <conditionalFormatting sqref="AB165">
    <cfRule type="cellIs" dxfId="54" priority="62" operator="lessThan">
      <formula>$AE$1</formula>
    </cfRule>
  </conditionalFormatting>
  <conditionalFormatting sqref="AB166">
    <cfRule type="cellIs" dxfId="53" priority="61" operator="lessThan">
      <formula>$AE$1</formula>
    </cfRule>
  </conditionalFormatting>
  <conditionalFormatting sqref="AB168">
    <cfRule type="cellIs" dxfId="52" priority="59" operator="lessThan">
      <formula>$AE$1</formula>
    </cfRule>
  </conditionalFormatting>
  <conditionalFormatting sqref="AB169">
    <cfRule type="cellIs" dxfId="51" priority="55" operator="lessThan">
      <formula>$AE$2</formula>
    </cfRule>
  </conditionalFormatting>
  <conditionalFormatting sqref="AB170">
    <cfRule type="cellIs" dxfId="50" priority="54" operator="lessThan">
      <formula>$AE$2</formula>
    </cfRule>
  </conditionalFormatting>
  <conditionalFormatting sqref="AB171">
    <cfRule type="cellIs" dxfId="49" priority="52" operator="lessThan">
      <formula>$AE$2</formula>
    </cfRule>
  </conditionalFormatting>
  <conditionalFormatting sqref="AB172">
    <cfRule type="cellIs" dxfId="48" priority="51" operator="lessThan">
      <formula>$AE$2</formula>
    </cfRule>
  </conditionalFormatting>
  <conditionalFormatting sqref="AB173">
    <cfRule type="cellIs" dxfId="47" priority="50" operator="lessThan">
      <formula>$AE$2</formula>
    </cfRule>
  </conditionalFormatting>
  <conditionalFormatting sqref="AB174">
    <cfRule type="cellIs" dxfId="46" priority="49" operator="lessThan">
      <formula>$AE$2</formula>
    </cfRule>
  </conditionalFormatting>
  <conditionalFormatting sqref="AB175">
    <cfRule type="cellIs" dxfId="45" priority="48" operator="lessThan">
      <formula>$AE$2</formula>
    </cfRule>
  </conditionalFormatting>
  <conditionalFormatting sqref="AB176">
    <cfRule type="cellIs" dxfId="44" priority="47" operator="lessThan">
      <formula>$AE$2</formula>
    </cfRule>
  </conditionalFormatting>
  <conditionalFormatting sqref="AB177">
    <cfRule type="cellIs" dxfId="43" priority="46" operator="lessThan">
      <formula>$AE$2</formula>
    </cfRule>
  </conditionalFormatting>
  <conditionalFormatting sqref="AB178">
    <cfRule type="cellIs" dxfId="42" priority="45" operator="lessThan">
      <formula>$AE$2</formula>
    </cfRule>
  </conditionalFormatting>
  <conditionalFormatting sqref="AB181">
    <cfRule type="cellIs" dxfId="41" priority="44" operator="lessThan">
      <formula>$AE$2</formula>
    </cfRule>
  </conditionalFormatting>
  <conditionalFormatting sqref="AB182">
    <cfRule type="cellIs" dxfId="40" priority="43" operator="lessThan">
      <formula>$AE$2</formula>
    </cfRule>
  </conditionalFormatting>
  <conditionalFormatting sqref="AB183">
    <cfRule type="cellIs" dxfId="39" priority="42" operator="lessThan">
      <formula>$AE$2</formula>
    </cfRule>
  </conditionalFormatting>
  <conditionalFormatting sqref="AB185">
    <cfRule type="cellIs" dxfId="38" priority="41" operator="lessThan">
      <formula>#REF!</formula>
    </cfRule>
  </conditionalFormatting>
  <conditionalFormatting sqref="AB186">
    <cfRule type="cellIs" dxfId="37" priority="40" operator="lessThan">
      <formula>#REF!</formula>
    </cfRule>
  </conditionalFormatting>
  <conditionalFormatting sqref="AB187">
    <cfRule type="cellIs" dxfId="36" priority="39" operator="lessThan">
      <formula>#REF!</formula>
    </cfRule>
  </conditionalFormatting>
  <conditionalFormatting sqref="AB188">
    <cfRule type="cellIs" dxfId="35" priority="38" operator="lessThan">
      <formula>#REF!</formula>
    </cfRule>
  </conditionalFormatting>
  <conditionalFormatting sqref="AB189">
    <cfRule type="cellIs" dxfId="34" priority="37" operator="lessThan">
      <formula>#REF!</formula>
    </cfRule>
  </conditionalFormatting>
  <conditionalFormatting sqref="AB190">
    <cfRule type="cellIs" dxfId="33" priority="36" operator="lessThan">
      <formula>#REF!</formula>
    </cfRule>
  </conditionalFormatting>
  <conditionalFormatting sqref="AB191">
    <cfRule type="cellIs" dxfId="32" priority="35" operator="lessThan">
      <formula>#REF!</formula>
    </cfRule>
  </conditionalFormatting>
  <conditionalFormatting sqref="AB192">
    <cfRule type="cellIs" dxfId="31" priority="34" operator="lessThan">
      <formula>#REF!</formula>
    </cfRule>
  </conditionalFormatting>
  <conditionalFormatting sqref="AB193">
    <cfRule type="cellIs" dxfId="30" priority="33" operator="lessThan">
      <formula>#REF!</formula>
    </cfRule>
  </conditionalFormatting>
  <conditionalFormatting sqref="AB194">
    <cfRule type="cellIs" dxfId="29" priority="32" operator="lessThan">
      <formula>#REF!</formula>
    </cfRule>
  </conditionalFormatting>
  <conditionalFormatting sqref="AB195">
    <cfRule type="cellIs" dxfId="28" priority="31" operator="lessThan">
      <formula>#REF!</formula>
    </cfRule>
  </conditionalFormatting>
  <conditionalFormatting sqref="AB196">
    <cfRule type="cellIs" dxfId="27" priority="30" operator="lessThan">
      <formula>#REF!</formula>
    </cfRule>
  </conditionalFormatting>
  <conditionalFormatting sqref="AB197">
    <cfRule type="cellIs" dxfId="26" priority="29" operator="lessThan">
      <formula>#REF!</formula>
    </cfRule>
  </conditionalFormatting>
  <conditionalFormatting sqref="AB198">
    <cfRule type="cellIs" dxfId="25" priority="28" operator="lessThan">
      <formula>#REF!</formula>
    </cfRule>
  </conditionalFormatting>
  <conditionalFormatting sqref="AB199">
    <cfRule type="cellIs" dxfId="24" priority="27" operator="lessThan">
      <formula>#REF!</formula>
    </cfRule>
  </conditionalFormatting>
  <conditionalFormatting sqref="AB200">
    <cfRule type="cellIs" dxfId="23" priority="26" operator="lessThan">
      <formula>#REF!</formula>
    </cfRule>
  </conditionalFormatting>
  <conditionalFormatting sqref="AB201">
    <cfRule type="cellIs" dxfId="22" priority="25" operator="lessThan">
      <formula>#REF!</formula>
    </cfRule>
  </conditionalFormatting>
  <conditionalFormatting sqref="AB202">
    <cfRule type="cellIs" dxfId="21" priority="24" operator="lessThan">
      <formula>#REF!</formula>
    </cfRule>
  </conditionalFormatting>
  <conditionalFormatting sqref="AB204">
    <cfRule type="cellIs" dxfId="20" priority="22" operator="lessThan">
      <formula>#REF!</formula>
    </cfRule>
  </conditionalFormatting>
  <conditionalFormatting sqref="AB205">
    <cfRule type="cellIs" dxfId="19" priority="21" operator="lessThan">
      <formula>#REF!</formula>
    </cfRule>
  </conditionalFormatting>
  <conditionalFormatting sqref="AB206">
    <cfRule type="cellIs" dxfId="18" priority="20" operator="lessThan">
      <formula>#REF!</formula>
    </cfRule>
  </conditionalFormatting>
  <conditionalFormatting sqref="AB208">
    <cfRule type="cellIs" dxfId="17" priority="19" operator="lessThan">
      <formula>#REF!</formula>
    </cfRule>
  </conditionalFormatting>
  <conditionalFormatting sqref="AB209">
    <cfRule type="cellIs" dxfId="16" priority="18" operator="lessThan">
      <formula>#REF!</formula>
    </cfRule>
  </conditionalFormatting>
  <conditionalFormatting sqref="AB211">
    <cfRule type="cellIs" dxfId="15" priority="17" operator="lessThan">
      <formula>#REF!</formula>
    </cfRule>
  </conditionalFormatting>
  <conditionalFormatting sqref="AB212">
    <cfRule type="cellIs" dxfId="14" priority="16" operator="lessThan">
      <formula>$AE$1</formula>
    </cfRule>
  </conditionalFormatting>
  <conditionalFormatting sqref="AB213">
    <cfRule type="cellIs" dxfId="13" priority="15" operator="lessThan">
      <formula>#REF!</formula>
    </cfRule>
  </conditionalFormatting>
  <conditionalFormatting sqref="AB214">
    <cfRule type="cellIs" dxfId="12" priority="14" operator="lessThan">
      <formula>#REF!</formula>
    </cfRule>
  </conditionalFormatting>
  <conditionalFormatting sqref="AB215">
    <cfRule type="cellIs" dxfId="11" priority="13" operator="lessThan">
      <formula>#REF!</formula>
    </cfRule>
  </conditionalFormatting>
  <conditionalFormatting sqref="AB216">
    <cfRule type="cellIs" dxfId="10" priority="12" operator="lessThan">
      <formula>#REF!</formula>
    </cfRule>
  </conditionalFormatting>
  <conditionalFormatting sqref="AB217">
    <cfRule type="cellIs" dxfId="9" priority="11" operator="lessThan">
      <formula>#REF!</formula>
    </cfRule>
  </conditionalFormatting>
  <conditionalFormatting sqref="AB218">
    <cfRule type="cellIs" dxfId="8" priority="10" operator="lessThan">
      <formula>#REF!</formula>
    </cfRule>
  </conditionalFormatting>
  <conditionalFormatting sqref="AB219">
    <cfRule type="cellIs" dxfId="7" priority="8" operator="lessThan">
      <formula>#REF!</formula>
    </cfRule>
  </conditionalFormatting>
  <conditionalFormatting sqref="AB220">
    <cfRule type="cellIs" dxfId="6" priority="7" operator="lessThan">
      <formula>#REF!</formula>
    </cfRule>
  </conditionalFormatting>
  <conditionalFormatting sqref="AB221">
    <cfRule type="cellIs" dxfId="5" priority="6" operator="lessThan">
      <formula>#REF!</formula>
    </cfRule>
  </conditionalFormatting>
  <conditionalFormatting sqref="AB222">
    <cfRule type="cellIs" dxfId="4" priority="5" operator="lessThan">
      <formula>#REF!</formula>
    </cfRule>
  </conditionalFormatting>
  <conditionalFormatting sqref="AB223">
    <cfRule type="cellIs" dxfId="3" priority="4" operator="lessThan">
      <formula>#REF!</formula>
    </cfRule>
  </conditionalFormatting>
  <conditionalFormatting sqref="AB224">
    <cfRule type="cellIs" dxfId="2" priority="3" operator="lessThan">
      <formula>#REF!</formula>
    </cfRule>
  </conditionalFormatting>
  <conditionalFormatting sqref="AB226">
    <cfRule type="cellIs" dxfId="1" priority="2" operator="lessThan">
      <formula>#REF!</formula>
    </cfRule>
  </conditionalFormatting>
  <conditionalFormatting sqref="AB229">
    <cfRule type="cellIs" dxfId="0" priority="1" operator="lessThan">
      <formula>#REF!</formula>
    </cfRule>
  </conditionalFormatting>
  <hyperlinks>
    <hyperlink ref="E53" r:id="rId1" xr:uid="{00000000-0004-0000-0100-000000000000}"/>
    <hyperlink ref="E110" r:id="rId2" xr:uid="{00000000-0004-0000-0100-000001000000}"/>
    <hyperlink ref="E35" r:id="rId3" xr:uid="{00000000-0004-0000-0100-000002000000}"/>
    <hyperlink ref="E97" r:id="rId4" xr:uid="{00000000-0004-0000-0100-000003000000}"/>
    <hyperlink ref="E17" r:id="rId5" xr:uid="{00000000-0004-0000-0100-000004000000}"/>
    <hyperlink ref="E94" r:id="rId6" xr:uid="{00000000-0004-0000-0100-000005000000}"/>
    <hyperlink ref="E92" r:id="rId7" xr:uid="{00000000-0004-0000-0100-000006000000}"/>
    <hyperlink ref="E88" r:id="rId8" xr:uid="{00000000-0004-0000-0100-000007000000}"/>
    <hyperlink ref="E85" r:id="rId9" xr:uid="{00000000-0004-0000-0100-000008000000}"/>
    <hyperlink ref="E116" r:id="rId10" xr:uid="{00000000-0004-0000-0100-000009000000}"/>
    <hyperlink ref="E98" r:id="rId11" xr:uid="{00000000-0004-0000-0100-00000A000000}"/>
    <hyperlink ref="E33" r:id="rId12" xr:uid="{00000000-0004-0000-0100-00000B000000}"/>
    <hyperlink ref="E107" r:id="rId13" xr:uid="{00000000-0004-0000-0100-00000C000000}"/>
    <hyperlink ref="E11" r:id="rId14" xr:uid="{00000000-0004-0000-0100-00000D000000}"/>
    <hyperlink ref="E87" r:id="rId15" xr:uid="{00000000-0004-0000-0100-00000E000000}"/>
    <hyperlink ref="E83" r:id="rId16" xr:uid="{00000000-0004-0000-0100-00000F000000}"/>
    <hyperlink ref="E37" r:id="rId17" xr:uid="{00000000-0004-0000-0100-000010000000}"/>
    <hyperlink ref="E6" r:id="rId18" xr:uid="{00000000-0004-0000-0100-000011000000}"/>
    <hyperlink ref="E46" r:id="rId19" xr:uid="{00000000-0004-0000-0100-000012000000}"/>
    <hyperlink ref="E112" r:id="rId20" xr:uid="{00000000-0004-0000-0100-000013000000}"/>
    <hyperlink ref="E21" r:id="rId21" xr:uid="{00000000-0004-0000-0100-000014000000}"/>
    <hyperlink ref="E76" r:id="rId22" xr:uid="{00000000-0004-0000-0100-000015000000}"/>
    <hyperlink ref="E100" r:id="rId23" xr:uid="{00000000-0004-0000-0100-000016000000}"/>
    <hyperlink ref="E22" r:id="rId24" xr:uid="{00000000-0004-0000-0100-000017000000}"/>
    <hyperlink ref="E79" r:id="rId25" xr:uid="{00000000-0004-0000-0100-000018000000}"/>
    <hyperlink ref="E59" r:id="rId26" xr:uid="{00000000-0004-0000-0100-000019000000}"/>
    <hyperlink ref="E42" r:id="rId27" xr:uid="{00000000-0004-0000-0100-00001A000000}"/>
    <hyperlink ref="E24" r:id="rId28" xr:uid="{00000000-0004-0000-0100-00001B000000}"/>
    <hyperlink ref="E70" r:id="rId29" xr:uid="{00000000-0004-0000-0100-00001C000000}"/>
    <hyperlink ref="E12" r:id="rId30" xr:uid="{00000000-0004-0000-0100-00001D000000}"/>
    <hyperlink ref="E2" r:id="rId31" display="mailto:jdraeaafedt@gmail.com" xr:uid="{00000000-0004-0000-0100-00001E000000}"/>
    <hyperlink ref="E75" r:id="rId32" xr:uid="{00000000-0004-0000-0100-00001F000000}"/>
    <hyperlink ref="E29" r:id="rId33" xr:uid="{00000000-0004-0000-0100-000020000000}"/>
    <hyperlink ref="E36" r:id="rId34" xr:uid="{00000000-0004-0000-0100-000021000000}"/>
    <hyperlink ref="E15" r:id="rId35" xr:uid="{00000000-0004-0000-0100-000022000000}"/>
    <hyperlink ref="E55" r:id="rId36" xr:uid="{00000000-0004-0000-0100-000023000000}"/>
    <hyperlink ref="E23" r:id="rId37" xr:uid="{00000000-0004-0000-0100-000024000000}"/>
    <hyperlink ref="E34" r:id="rId38" xr:uid="{00000000-0004-0000-0100-000025000000}"/>
    <hyperlink ref="E66" r:id="rId39" xr:uid="{00000000-0004-0000-0100-000026000000}"/>
    <hyperlink ref="E105" r:id="rId40" xr:uid="{00000000-0004-0000-0100-000027000000}"/>
    <hyperlink ref="E64" r:id="rId41" xr:uid="{00000000-0004-0000-0100-000028000000}"/>
    <hyperlink ref="E108" r:id="rId42" xr:uid="{00000000-0004-0000-0100-000029000000}"/>
    <hyperlink ref="E104" r:id="rId43" xr:uid="{00000000-0004-0000-0100-00002A000000}"/>
    <hyperlink ref="E39" r:id="rId44" xr:uid="{00000000-0004-0000-0100-00002B000000}"/>
    <hyperlink ref="E4" r:id="rId45" xr:uid="{00000000-0004-0000-0100-00002C000000}"/>
    <hyperlink ref="E69" r:id="rId46" display="mailto:parinc.andrew@gmail.com" xr:uid="{00000000-0004-0000-0100-00002D000000}"/>
    <hyperlink ref="E45" r:id="rId47" xr:uid="{00000000-0004-0000-0100-00002E000000}"/>
    <hyperlink ref="E90" r:id="rId48" xr:uid="{00000000-0004-0000-0100-00002F000000}"/>
    <hyperlink ref="E91" r:id="rId49" xr:uid="{00000000-0004-0000-0100-000030000000}"/>
    <hyperlink ref="E16" r:id="rId50" xr:uid="{00000000-0004-0000-0100-000031000000}"/>
    <hyperlink ref="E31" r:id="rId51" xr:uid="{00000000-0004-0000-0100-000032000000}"/>
    <hyperlink ref="E40" r:id="rId52" xr:uid="{00000000-0004-0000-0100-000033000000}"/>
    <hyperlink ref="E49" r:id="rId53" xr:uid="{00000000-0004-0000-0100-000034000000}"/>
    <hyperlink ref="E63" r:id="rId54" xr:uid="{00000000-0004-0000-0100-000035000000}"/>
    <hyperlink ref="E67" r:id="rId55" xr:uid="{00000000-0004-0000-0100-000036000000}"/>
    <hyperlink ref="E68" r:id="rId56" xr:uid="{00000000-0004-0000-0100-000037000000}"/>
    <hyperlink ref="E54" r:id="rId57" xr:uid="{00000000-0004-0000-0100-000038000000}"/>
    <hyperlink ref="E81" r:id="rId58" xr:uid="{00000000-0004-0000-0100-000039000000}"/>
    <hyperlink ref="E103" r:id="rId59" xr:uid="{00000000-0004-0000-0100-00003A000000}"/>
    <hyperlink ref="E60" r:id="rId60" xr:uid="{00000000-0004-0000-0100-00003B000000}"/>
    <hyperlink ref="E109" r:id="rId61" xr:uid="{00000000-0004-0000-0100-00003C000000}"/>
    <hyperlink ref="E65" r:id="rId62" xr:uid="{00000000-0004-0000-0100-00003D000000}"/>
    <hyperlink ref="E13" r:id="rId63" xr:uid="{00000000-0004-0000-0100-00003E000000}"/>
    <hyperlink ref="E7" r:id="rId64" xr:uid="{00000000-0004-0000-0100-00003F000000}"/>
    <hyperlink ref="E78" r:id="rId65" xr:uid="{00000000-0004-0000-0100-000040000000}"/>
    <hyperlink ref="E5" r:id="rId66" xr:uid="{00000000-0004-0000-0100-000041000000}"/>
    <hyperlink ref="E71" r:id="rId67" xr:uid="{00000000-0004-0000-0100-000042000000}"/>
    <hyperlink ref="E95" r:id="rId68" xr:uid="{00000000-0004-0000-0100-000043000000}"/>
    <hyperlink ref="E8" r:id="rId69" xr:uid="{00000000-0004-0000-0100-000044000000}"/>
    <hyperlink ref="E47" r:id="rId70" xr:uid="{00000000-0004-0000-0100-000045000000}"/>
    <hyperlink ref="E99" r:id="rId71" xr:uid="{00000000-0004-0000-0100-000046000000}"/>
    <hyperlink ref="E77" r:id="rId72" xr:uid="{00000000-0004-0000-0100-000047000000}"/>
    <hyperlink ref="E72" r:id="rId73" display="mailto:amay@encoreunlimited.com" xr:uid="{00000000-0004-0000-0100-000048000000}"/>
    <hyperlink ref="E41" r:id="rId74" xr:uid="{00000000-0004-0000-0100-000049000000}"/>
    <hyperlink ref="E111" r:id="rId75" xr:uid="{00000000-0004-0000-0100-00004A000000}"/>
    <hyperlink ref="E28" r:id="rId76" xr:uid="{00000000-0004-0000-0100-00004C000000}"/>
    <hyperlink ref="E9" r:id="rId77" xr:uid="{00000000-0004-0000-0100-00004D000000}"/>
    <hyperlink ref="E38" r:id="rId78" xr:uid="{00000000-0004-0000-0100-00004E000000}"/>
    <hyperlink ref="E74" r:id="rId79" xr:uid="{00000000-0004-0000-0100-00004F000000}"/>
    <hyperlink ref="E48" r:id="rId80" xr:uid="{00000000-0004-0000-0100-000050000000}"/>
    <hyperlink ref="E61" r:id="rId81" xr:uid="{00000000-0004-0000-0100-000051000000}"/>
    <hyperlink ref="E20" r:id="rId82" xr:uid="{00000000-0004-0000-0100-000052000000}"/>
    <hyperlink ref="E82" r:id="rId83" xr:uid="{00000000-0004-0000-0100-000053000000}"/>
    <hyperlink ref="E58" r:id="rId84" xr:uid="{00000000-0004-0000-0100-000054000000}"/>
    <hyperlink ref="E44" r:id="rId85" xr:uid="{00000000-0004-0000-0100-000055000000}"/>
    <hyperlink ref="E57" r:id="rId86" xr:uid="{00000000-0004-0000-0100-000057000000}"/>
    <hyperlink ref="E27" r:id="rId87" xr:uid="{00000000-0004-0000-0100-000058000000}"/>
    <hyperlink ref="E114" r:id="rId88" xr:uid="{00000000-0004-0000-0100-000059000000}"/>
    <hyperlink ref="E113" r:id="rId89" xr:uid="{00000000-0004-0000-0100-00005A000000}"/>
    <hyperlink ref="E19" r:id="rId90" xr:uid="{00000000-0004-0000-0100-00005B000000}"/>
    <hyperlink ref="E80" r:id="rId91" xr:uid="{00000000-0004-0000-0100-00005C000000}"/>
    <hyperlink ref="E117" r:id="rId92" xr:uid="{00000000-0004-0000-0100-00005D000000}"/>
    <hyperlink ref="E118" r:id="rId93" xr:uid="{00000000-0004-0000-0100-00005E000000}"/>
    <hyperlink ref="E119" r:id="rId94" xr:uid="{00000000-0004-0000-0100-00005F000000}"/>
    <hyperlink ref="E120" r:id="rId95" xr:uid="{00000000-0004-0000-0100-000060000000}"/>
    <hyperlink ref="E121" r:id="rId96" xr:uid="{00000000-0004-0000-0100-000061000000}"/>
    <hyperlink ref="E122" r:id="rId97" xr:uid="{00000000-0004-0000-0100-000062000000}"/>
    <hyperlink ref="E123" r:id="rId98" xr:uid="{00000000-0004-0000-0100-000063000000}"/>
    <hyperlink ref="E124" r:id="rId99" xr:uid="{00000000-0004-0000-0100-000064000000}"/>
    <hyperlink ref="E125" r:id="rId100" xr:uid="{00000000-0004-0000-0100-000065000000}"/>
    <hyperlink ref="E126" r:id="rId101" xr:uid="{00000000-0004-0000-0100-000066000000}"/>
    <hyperlink ref="E127" r:id="rId102" xr:uid="{00000000-0004-0000-0100-000067000000}"/>
    <hyperlink ref="E128" r:id="rId103" xr:uid="{00000000-0004-0000-0100-000068000000}"/>
    <hyperlink ref="E129" r:id="rId104" xr:uid="{00000000-0004-0000-0100-000069000000}"/>
    <hyperlink ref="E130" r:id="rId105" xr:uid="{00000000-0004-0000-0100-00006A000000}"/>
    <hyperlink ref="E131" r:id="rId106" xr:uid="{00000000-0004-0000-0100-00006B000000}"/>
    <hyperlink ref="E132" r:id="rId107" xr:uid="{00000000-0004-0000-0100-00006C000000}"/>
    <hyperlink ref="E133" r:id="rId108" xr:uid="{00000000-0004-0000-0100-00006D000000}"/>
    <hyperlink ref="E134" r:id="rId109" xr:uid="{00000000-0004-0000-0100-00006F000000}"/>
    <hyperlink ref="E135" r:id="rId110" xr:uid="{00000000-0004-0000-0100-000070000000}"/>
    <hyperlink ref="E136" r:id="rId111" xr:uid="{00000000-0004-0000-0100-000071000000}"/>
    <hyperlink ref="E137" r:id="rId112" xr:uid="{00000000-0004-0000-0100-000072000000}"/>
    <hyperlink ref="E138" r:id="rId113" xr:uid="{00000000-0004-0000-0100-000073000000}"/>
    <hyperlink ref="E139" r:id="rId114" xr:uid="{00000000-0004-0000-0100-000074000000}"/>
    <hyperlink ref="E140" r:id="rId115" xr:uid="{00000000-0004-0000-0100-000075000000}"/>
    <hyperlink ref="E141" r:id="rId116" xr:uid="{00000000-0004-0000-0100-000076000000}"/>
    <hyperlink ref="E142" r:id="rId117" xr:uid="{00000000-0004-0000-0100-000077000000}"/>
    <hyperlink ref="E143" r:id="rId118" xr:uid="{00000000-0004-0000-0100-000078000000}"/>
    <hyperlink ref="E144" r:id="rId119" xr:uid="{00000000-0004-0000-0100-000079000000}"/>
    <hyperlink ref="E145" r:id="rId120" xr:uid="{00000000-0004-0000-0100-00007A000000}"/>
    <hyperlink ref="E146" r:id="rId121" xr:uid="{00000000-0004-0000-0100-00007B000000}"/>
    <hyperlink ref="E147" r:id="rId122" xr:uid="{00000000-0004-0000-0100-00007C000000}"/>
    <hyperlink ref="E149" r:id="rId123" xr:uid="{00000000-0004-0000-0100-00007D000000}"/>
    <hyperlink ref="E150" r:id="rId124" xr:uid="{00000000-0004-0000-0100-00007E000000}"/>
    <hyperlink ref="E152" r:id="rId125" xr:uid="{00000000-0004-0000-0100-00007F000000}"/>
    <hyperlink ref="E153" r:id="rId126" xr:uid="{00000000-0004-0000-0100-000080000000}"/>
    <hyperlink ref="E154" r:id="rId127" xr:uid="{8FBD702C-259B-4DBB-9A1A-6AFC398D6451}"/>
    <hyperlink ref="E155" r:id="rId128" xr:uid="{7797436C-CB34-4039-B600-80FE50BDC835}"/>
    <hyperlink ref="E156" r:id="rId129" xr:uid="{53E98137-5BE0-40C2-AF36-0FA97EAFAD07}"/>
    <hyperlink ref="E157" r:id="rId130" xr:uid="{E8FAC682-8C00-4FAE-8BE0-EC164A8C2CDF}"/>
    <hyperlink ref="E158" r:id="rId131" xr:uid="{AA630D80-4FAD-48DF-9E61-EF57D7D4BC1A}"/>
    <hyperlink ref="E159" r:id="rId132" xr:uid="{7651F6DD-25B1-4BD0-8EFA-36A6E31DAB43}"/>
    <hyperlink ref="E160" r:id="rId133" xr:uid="{8F913420-8C63-4A8E-B514-D5EEB295552B}"/>
    <hyperlink ref="E161" r:id="rId134" xr:uid="{EB1ACE3D-B8FC-434C-9CA3-630F03DB671B}"/>
    <hyperlink ref="E162" r:id="rId135" xr:uid="{1D5C092C-A16F-42F3-A318-4109A0FBFD7F}"/>
    <hyperlink ref="E163" r:id="rId136" xr:uid="{2916D215-18C9-4B16-9D97-DADD57804F25}"/>
    <hyperlink ref="E164" r:id="rId137" xr:uid="{879A4B34-C202-4F4C-8BB3-38AD11E1A2CE}"/>
    <hyperlink ref="E165" r:id="rId138" xr:uid="{C182C448-1DA3-4025-AE38-D656DDF2AFFF}"/>
    <hyperlink ref="E166" r:id="rId139" xr:uid="{E25DBB80-8640-4CF2-B172-26FEA09753AF}"/>
    <hyperlink ref="E167" r:id="rId140" xr:uid="{369152A4-A983-4C09-A8B0-B4AAFF5EEC3D}"/>
    <hyperlink ref="E168" r:id="rId141" xr:uid="{7A93AC13-E08D-4224-A5A7-361126D3A3D6}"/>
    <hyperlink ref="E169" r:id="rId142" xr:uid="{04A6EEF9-6701-426E-BCC2-3BBE4F79072A}"/>
    <hyperlink ref="E170" r:id="rId143" xr:uid="{DAAE8D92-C3FE-4400-B32F-15918F93DC05}"/>
    <hyperlink ref="E171" r:id="rId144" xr:uid="{78157F4C-6F65-440F-B32B-358F093CE55F}"/>
    <hyperlink ref="E172" r:id="rId145" xr:uid="{50712A81-F576-4ACE-BCD3-5DEEAA1B5AFC}"/>
    <hyperlink ref="E173" r:id="rId146" xr:uid="{1A48443F-4D1F-4B08-B664-75F2D1FAD3C2}"/>
    <hyperlink ref="E174" r:id="rId147" xr:uid="{CE94B0B1-0629-4472-B753-7AE3CD5959D2}"/>
    <hyperlink ref="E175" r:id="rId148" xr:uid="{FC712A33-BE53-4060-B1D6-F1061E2B3A5F}"/>
    <hyperlink ref="E176" r:id="rId149" xr:uid="{465C2A62-5A67-456B-B36E-D3156C205283}"/>
    <hyperlink ref="E177" r:id="rId150" xr:uid="{14F7AD22-0E68-4C35-B0D2-22311028038E}"/>
    <hyperlink ref="E178" r:id="rId151" xr:uid="{560FAD50-F58B-4AC9-B587-A75B1EC3CB0C}"/>
    <hyperlink ref="E179" r:id="rId152" xr:uid="{AFC62212-A4D6-4619-B0B7-B026E8C7FC46}"/>
    <hyperlink ref="E181" r:id="rId153" xr:uid="{5CF8D738-8CE1-41B6-940A-1AC286C46A9D}"/>
    <hyperlink ref="E182" r:id="rId154" xr:uid="{62E7D16B-64AF-428D-B1CE-37A440115622}"/>
    <hyperlink ref="E183" r:id="rId155" xr:uid="{84F83A06-7BDF-412D-8C06-55B143ED48A9}"/>
    <hyperlink ref="E184" r:id="rId156" xr:uid="{641079D3-C1D2-4567-B387-B31758045A7A}"/>
    <hyperlink ref="E185" r:id="rId157" xr:uid="{9742C330-D917-475D-8E18-8900B7AD73FA}"/>
    <hyperlink ref="E186" r:id="rId158" xr:uid="{50E6D885-A661-416A-8F09-00E26EEC00C6}"/>
    <hyperlink ref="E187" r:id="rId159" xr:uid="{560580C0-BAFD-4C00-83D8-5A5C456E12E0}"/>
    <hyperlink ref="E188" r:id="rId160" xr:uid="{FAF68FB8-629D-4D96-B617-6BA0F3D7BB5C}"/>
    <hyperlink ref="E189" r:id="rId161" xr:uid="{D16C90D0-B2E1-4A76-8F6F-37149AC9C580}"/>
    <hyperlink ref="E190" r:id="rId162" xr:uid="{B11B6F99-9B6A-42D8-BA70-9F53BB45028C}"/>
    <hyperlink ref="E192" r:id="rId163" xr:uid="{FB7B3D03-7770-4B54-9355-62294E4D0773}"/>
    <hyperlink ref="E193" r:id="rId164" xr:uid="{90718C53-1579-459A-B042-A83CD92A2C89}"/>
    <hyperlink ref="E194" r:id="rId165" xr:uid="{01C05B34-87B8-4CBC-974D-59C1933FD820}"/>
    <hyperlink ref="E196" r:id="rId166" xr:uid="{813BAA78-9AF9-4537-ABF2-7042AB76B4EE}"/>
    <hyperlink ref="E197" r:id="rId167" xr:uid="{2C114B6A-4B34-424D-AFB5-F552A2824066}"/>
    <hyperlink ref="E198" r:id="rId168" xr:uid="{2579A39B-614E-4198-A8E1-87D10BA6AB90}"/>
    <hyperlink ref="E199" r:id="rId169" xr:uid="{9E5A23C4-7A74-400B-9C89-8E3E38344085}"/>
    <hyperlink ref="E200" r:id="rId170" xr:uid="{497D4AF4-8940-41A5-AC69-9ECC6B3BD737}"/>
    <hyperlink ref="E201" r:id="rId171" xr:uid="{01F6643E-B54E-4B70-AEC9-98A8C582071E}"/>
    <hyperlink ref="E202" r:id="rId172" xr:uid="{DF957E27-57C7-4C39-9958-689FE7C4C803}"/>
    <hyperlink ref="E204" r:id="rId173" xr:uid="{308B92A4-8C97-42EC-8E97-ADDF4F012BE1}"/>
    <hyperlink ref="E205" r:id="rId174" xr:uid="{EB7DA29C-46B1-4CBE-8AD1-466485C4F319}"/>
    <hyperlink ref="E206" r:id="rId175" xr:uid="{8BCBDBDE-6F55-4A3A-BD85-D3CDC5481626}"/>
    <hyperlink ref="E208" r:id="rId176" xr:uid="{570BA48D-D998-4D3F-B22A-7FEDD69BC35E}"/>
    <hyperlink ref="E209" r:id="rId177" xr:uid="{1CE7C84C-0AC3-43CC-B1AF-B1B6A72E529A}"/>
    <hyperlink ref="E210" r:id="rId178" xr:uid="{EC7874AE-9F4B-40C5-98AB-613A551C10DD}"/>
    <hyperlink ref="E211" r:id="rId179" xr:uid="{67E7CAF3-09D8-4D78-A25D-33FA3B6B330E}"/>
    <hyperlink ref="E212" r:id="rId180" xr:uid="{9DE662DC-FB53-431F-9ABB-40D81610C1C4}"/>
    <hyperlink ref="E213" r:id="rId181" xr:uid="{BCF6999C-D01A-45DD-A91C-1DA950D1C22A}"/>
    <hyperlink ref="E214" r:id="rId182" xr:uid="{B6B814F7-D486-4A59-A335-C426EE4AC540}"/>
    <hyperlink ref="E215" r:id="rId183" xr:uid="{2FA2B247-1963-4683-BEC7-6B63B111D693}"/>
    <hyperlink ref="E216" r:id="rId184" xr:uid="{06C710B5-0016-485A-8F1D-38A621E85C27}"/>
    <hyperlink ref="E218" r:id="rId185" xr:uid="{36B41765-31B3-4411-AB3F-157E91992B7F}"/>
    <hyperlink ref="E219" r:id="rId186" xr:uid="{0487ECC2-92EC-45C7-85F8-348CFBBFD45A}"/>
    <hyperlink ref="E220" r:id="rId187" xr:uid="{7177ADBE-AD6F-4C4E-85BD-EF2124E5A80B}"/>
    <hyperlink ref="E221" r:id="rId188" xr:uid="{5C394B69-DD6F-4A1F-B6B3-C498938C93F0}"/>
    <hyperlink ref="E222" r:id="rId189" xr:uid="{69003D90-7CD9-43D5-AD98-00B536873B44}"/>
    <hyperlink ref="E223" r:id="rId190" xr:uid="{F01F7C37-E99F-4456-91DB-1EBBCC90D85E}"/>
    <hyperlink ref="E224" r:id="rId191" xr:uid="{3180AAEE-5718-4D7A-AD0B-36C14CB7733D}"/>
    <hyperlink ref="E225" r:id="rId192" xr:uid="{132BBA1E-AFC1-440B-85BF-5EFAF20836F2}"/>
    <hyperlink ref="E226" r:id="rId193" xr:uid="{65684EB7-6C9D-4D1C-85C5-84E53E42D8D7}"/>
    <hyperlink ref="E227" r:id="rId194" xr:uid="{5C3F42BE-49E0-4C93-B866-97D0D42588EA}"/>
    <hyperlink ref="E228" r:id="rId195" xr:uid="{16685432-1092-4FD6-B1B4-857764B0B283}"/>
    <hyperlink ref="E217" r:id="rId196" xr:uid="{A9EBB09E-6D74-4C42-9FF1-75D49ED8F9E3}"/>
    <hyperlink ref="E229" r:id="rId197" xr:uid="{0E506DE5-5FDD-4D94-A0DD-38B0FB216A25}"/>
    <hyperlink ref="E230" r:id="rId198" xr:uid="{C0DDD80E-5634-4EB1-832D-AE727FABB8BE}"/>
  </hyperlinks>
  <pageMargins left="0.7" right="0.7" top="0.75" bottom="0.75" header="0.3" footer="0.3"/>
  <pageSetup orientation="portrait" r:id="rId1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QRCs</vt:lpstr>
      <vt:lpstr>Inactive QRCs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Qualified rehabilitation consultant contact information, updated February 2024</dc:title>
  <dc:subject/>
  <dc:creator>Workers' Compensation Division, Minnesota Department of Labor and Industry</dc:creator>
  <cp:keywords/>
  <dc:description/>
  <cp:lastModifiedBy>Haskin, Tracey (DLI)</cp:lastModifiedBy>
  <cp:revision/>
  <dcterms:created xsi:type="dcterms:W3CDTF">2013-04-19T13:43:07Z</dcterms:created>
  <dcterms:modified xsi:type="dcterms:W3CDTF">2024-10-07T19:12:50Z</dcterms:modified>
  <cp:category/>
  <cp:contentStatus/>
</cp:coreProperties>
</file>